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5600" windowHeight="8760"/>
  </bookViews>
  <sheets>
    <sheet name="ACADÉMICO" sheetId="1" r:id="rId1"/>
  </sheets>
  <definedNames>
    <definedName name="_xlnm.Print_Area" localSheetId="0">ACADÉMICO!$A$1:$G$886</definedName>
  </definedNames>
  <calcPr calcId="152511"/>
  <fileRecoveryPr autoRecover="0"/>
</workbook>
</file>

<file path=xl/calcChain.xml><?xml version="1.0" encoding="utf-8"?>
<calcChain xmlns="http://schemas.openxmlformats.org/spreadsheetml/2006/main">
  <c r="F649" i="1" l="1"/>
  <c r="F634" i="1"/>
  <c r="F648" i="1" l="1"/>
  <c r="G647" i="1"/>
  <c r="F647" i="1"/>
  <c r="G646" i="1"/>
  <c r="F646" i="1"/>
  <c r="G645" i="1"/>
  <c r="F645" i="1"/>
  <c r="F644" i="1"/>
  <c r="F643" i="1"/>
  <c r="F642" i="1"/>
  <c r="F641" i="1"/>
  <c r="G640" i="1"/>
  <c r="F640" i="1"/>
  <c r="G639" i="1"/>
  <c r="F639" i="1"/>
  <c r="G638" i="1"/>
  <c r="F638" i="1"/>
  <c r="G637" i="1"/>
  <c r="F637" i="1"/>
  <c r="J454" i="1"/>
  <c r="H453" i="1"/>
  <c r="G453" i="1"/>
  <c r="H451" i="1"/>
  <c r="K261" i="1"/>
  <c r="G265" i="1"/>
  <c r="H265" i="1"/>
  <c r="G263" i="1"/>
  <c r="H263" i="1"/>
  <c r="K341" i="1"/>
  <c r="K257" i="1"/>
  <c r="G254" i="1"/>
  <c r="H254" i="1"/>
  <c r="G255" i="1"/>
  <c r="H255" i="1"/>
  <c r="G256" i="1"/>
  <c r="H256" i="1"/>
  <c r="H278" i="1"/>
  <c r="I278" i="1" s="1"/>
  <c r="G278" i="1"/>
  <c r="L277" i="1"/>
  <c r="H276" i="1"/>
  <c r="I276" i="1" s="1"/>
  <c r="G276" i="1"/>
  <c r="L275" i="1"/>
  <c r="H274" i="1"/>
  <c r="I274" i="1" s="1"/>
  <c r="G274" i="1"/>
  <c r="L273" i="1"/>
  <c r="H272" i="1"/>
  <c r="I272" i="1" s="1"/>
  <c r="G272" i="1"/>
  <c r="L271" i="1"/>
  <c r="H270" i="1"/>
  <c r="I270" i="1" s="1"/>
  <c r="G270" i="1"/>
  <c r="L269" i="1"/>
  <c r="H268" i="1"/>
  <c r="I268" i="1" s="1"/>
  <c r="G268" i="1"/>
  <c r="L267" i="1"/>
  <c r="H266" i="1"/>
  <c r="I266" i="1" s="1"/>
  <c r="G266" i="1"/>
  <c r="H264" i="1"/>
  <c r="G264" i="1"/>
  <c r="H262" i="1"/>
  <c r="G262" i="1"/>
  <c r="H260" i="1"/>
  <c r="G260" i="1"/>
  <c r="H259" i="1"/>
  <c r="G259" i="1"/>
  <c r="H258" i="1"/>
  <c r="G258" i="1"/>
  <c r="H253" i="1"/>
  <c r="G253" i="1"/>
  <c r="L252" i="1"/>
  <c r="H251" i="1"/>
  <c r="I251" i="1" s="1"/>
  <c r="G251" i="1"/>
  <c r="L250" i="1"/>
  <c r="H249" i="1"/>
  <c r="I249" i="1" s="1"/>
  <c r="G249" i="1"/>
  <c r="L248" i="1"/>
  <c r="H247" i="1"/>
  <c r="I247" i="1" s="1"/>
  <c r="G247" i="1"/>
  <c r="L246" i="1"/>
  <c r="H245" i="1"/>
  <c r="I245" i="1" s="1"/>
  <c r="G245" i="1"/>
  <c r="L244" i="1"/>
  <c r="H243" i="1"/>
  <c r="I243" i="1" s="1"/>
  <c r="G243" i="1"/>
  <c r="L242" i="1"/>
  <c r="H241" i="1"/>
  <c r="I241" i="1" s="1"/>
  <c r="G241" i="1"/>
  <c r="L240" i="1"/>
  <c r="H239" i="1"/>
  <c r="I239" i="1" s="1"/>
  <c r="G239" i="1"/>
  <c r="L238" i="1"/>
  <c r="H237" i="1"/>
  <c r="I237" i="1" s="1"/>
  <c r="G237" i="1"/>
  <c r="K236" i="1"/>
  <c r="H235" i="1"/>
  <c r="G235" i="1"/>
  <c r="K234" i="1"/>
  <c r="H233" i="1"/>
  <c r="G233" i="1"/>
  <c r="K230" i="1"/>
  <c r="H229" i="1"/>
  <c r="G229" i="1"/>
  <c r="L228" i="1"/>
  <c r="I227" i="1"/>
  <c r="G227" i="1"/>
  <c r="L226" i="1"/>
  <c r="H225" i="1"/>
  <c r="I225" i="1" s="1"/>
  <c r="G225" i="1"/>
  <c r="L224" i="1"/>
  <c r="H223" i="1"/>
  <c r="I223" i="1" s="1"/>
  <c r="G223" i="1"/>
  <c r="L222" i="1"/>
  <c r="H221" i="1"/>
  <c r="I221" i="1" s="1"/>
  <c r="G221" i="1"/>
  <c r="L220" i="1"/>
  <c r="H219" i="1"/>
  <c r="I219" i="1" s="1"/>
  <c r="G219" i="1"/>
  <c r="K218" i="1"/>
  <c r="H217" i="1"/>
  <c r="G217" i="1"/>
  <c r="K216" i="1"/>
  <c r="H215" i="1"/>
  <c r="G215" i="1"/>
  <c r="E1003" i="1" l="1"/>
  <c r="E1002" i="1"/>
  <c r="E1001" i="1"/>
  <c r="E1000" i="1"/>
  <c r="F658" i="1"/>
  <c r="G632" i="1"/>
  <c r="F632" i="1"/>
  <c r="G627" i="1"/>
  <c r="G626" i="1"/>
  <c r="F626" i="1"/>
  <c r="G625" i="1"/>
  <c r="F625" i="1"/>
  <c r="G624" i="1"/>
  <c r="F624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F510" i="1"/>
  <c r="G509" i="1"/>
  <c r="F509" i="1"/>
  <c r="G508" i="1"/>
  <c r="F508" i="1"/>
  <c r="G507" i="1"/>
  <c r="F507" i="1"/>
  <c r="G506" i="1"/>
  <c r="F506" i="1"/>
  <c r="G505" i="1"/>
  <c r="F505" i="1"/>
  <c r="G504" i="1"/>
  <c r="F504" i="1"/>
  <c r="G503" i="1"/>
  <c r="F503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487" i="1"/>
  <c r="G484" i="1"/>
  <c r="F484" i="1"/>
  <c r="G483" i="1"/>
  <c r="F483" i="1"/>
  <c r="G482" i="1"/>
  <c r="F482" i="1"/>
  <c r="G481" i="1"/>
  <c r="F481" i="1"/>
  <c r="G480" i="1"/>
  <c r="F480" i="1"/>
  <c r="G479" i="1"/>
  <c r="F479" i="1"/>
  <c r="G478" i="1"/>
  <c r="F478" i="1"/>
  <c r="G477" i="1"/>
  <c r="F477" i="1"/>
  <c r="G476" i="1"/>
  <c r="F476" i="1"/>
  <c r="G475" i="1"/>
  <c r="F475" i="1"/>
  <c r="G474" i="1"/>
  <c r="F474" i="1"/>
  <c r="G473" i="1"/>
  <c r="F473" i="1"/>
  <c r="G472" i="1"/>
  <c r="F472" i="1"/>
  <c r="G471" i="1"/>
  <c r="F471" i="1"/>
  <c r="G470" i="1"/>
  <c r="F470" i="1"/>
  <c r="G469" i="1"/>
  <c r="F469" i="1"/>
  <c r="G468" i="1"/>
  <c r="F468" i="1"/>
  <c r="G467" i="1"/>
  <c r="F467" i="1"/>
  <c r="G466" i="1"/>
  <c r="F466" i="1"/>
  <c r="G465" i="1"/>
  <c r="F465" i="1"/>
  <c r="G464" i="1"/>
  <c r="F464" i="1"/>
  <c r="J446" i="1"/>
  <c r="I444" i="1"/>
  <c r="I443" i="1"/>
  <c r="H445" i="1"/>
  <c r="I445" i="1" s="1"/>
  <c r="G444" i="1"/>
  <c r="G445" i="1"/>
  <c r="G443" i="1"/>
  <c r="G304" i="1" l="1"/>
  <c r="K323" i="1" l="1"/>
  <c r="H322" i="1"/>
  <c r="G322" i="1"/>
  <c r="K321" i="1"/>
  <c r="H320" i="1"/>
  <c r="G320" i="1"/>
  <c r="G324" i="1"/>
  <c r="H324" i="1"/>
  <c r="I324" i="1" s="1"/>
  <c r="L325" i="1"/>
  <c r="K317" i="1"/>
  <c r="H316" i="1"/>
  <c r="G316" i="1"/>
  <c r="L315" i="1"/>
  <c r="I314" i="1"/>
  <c r="G314" i="1"/>
  <c r="G119" i="1"/>
  <c r="P89" i="1"/>
  <c r="O89" i="1"/>
  <c r="N89" i="1"/>
  <c r="L89" i="1"/>
  <c r="K89" i="1"/>
  <c r="J89" i="1"/>
  <c r="H89" i="1"/>
  <c r="G89" i="1"/>
  <c r="F89" i="1"/>
  <c r="H48" i="1"/>
  <c r="P68" i="1"/>
  <c r="O68" i="1"/>
  <c r="N68" i="1"/>
  <c r="L68" i="1"/>
  <c r="K68" i="1"/>
  <c r="J68" i="1"/>
  <c r="H68" i="1"/>
  <c r="G68" i="1"/>
  <c r="F68" i="1"/>
  <c r="P67" i="1"/>
  <c r="O67" i="1"/>
  <c r="N67" i="1"/>
  <c r="L67" i="1"/>
  <c r="K67" i="1"/>
  <c r="J67" i="1"/>
  <c r="H67" i="1"/>
  <c r="G67" i="1"/>
  <c r="F67" i="1"/>
  <c r="L66" i="1"/>
  <c r="K66" i="1"/>
  <c r="J66" i="1"/>
  <c r="L65" i="1"/>
  <c r="K65" i="1"/>
  <c r="J65" i="1"/>
  <c r="P64" i="1"/>
  <c r="O64" i="1"/>
  <c r="N64" i="1"/>
  <c r="L64" i="1"/>
  <c r="K64" i="1"/>
  <c r="J64" i="1"/>
  <c r="H64" i="1"/>
  <c r="G64" i="1"/>
  <c r="F64" i="1"/>
  <c r="P63" i="1"/>
  <c r="O63" i="1"/>
  <c r="N63" i="1"/>
  <c r="L63" i="1"/>
  <c r="K63" i="1"/>
  <c r="J63" i="1"/>
  <c r="H63" i="1"/>
  <c r="G63" i="1"/>
  <c r="F63" i="1"/>
  <c r="P62" i="1"/>
  <c r="O62" i="1"/>
  <c r="N62" i="1"/>
  <c r="L62" i="1"/>
  <c r="K62" i="1"/>
  <c r="J62" i="1"/>
  <c r="H62" i="1"/>
  <c r="G62" i="1"/>
  <c r="F62" i="1"/>
  <c r="P61" i="1"/>
  <c r="O61" i="1"/>
  <c r="N61" i="1"/>
  <c r="L61" i="1"/>
  <c r="K61" i="1"/>
  <c r="J61" i="1"/>
  <c r="H61" i="1"/>
  <c r="G61" i="1"/>
  <c r="F61" i="1"/>
  <c r="P60" i="1"/>
  <c r="O60" i="1"/>
  <c r="N60" i="1"/>
  <c r="L60" i="1"/>
  <c r="K60" i="1"/>
  <c r="J60" i="1"/>
  <c r="H60" i="1"/>
  <c r="G60" i="1"/>
  <c r="F60" i="1"/>
  <c r="P59" i="1"/>
  <c r="O59" i="1"/>
  <c r="N59" i="1"/>
  <c r="L59" i="1"/>
  <c r="K59" i="1"/>
  <c r="J59" i="1"/>
  <c r="H59" i="1"/>
  <c r="G59" i="1"/>
  <c r="F59" i="1"/>
  <c r="P58" i="1"/>
  <c r="O58" i="1"/>
  <c r="N58" i="1"/>
  <c r="L58" i="1"/>
  <c r="K58" i="1"/>
  <c r="J58" i="1"/>
  <c r="H58" i="1"/>
  <c r="G58" i="1"/>
  <c r="F58" i="1"/>
  <c r="P57" i="1"/>
  <c r="O57" i="1"/>
  <c r="N57" i="1"/>
  <c r="L57" i="1"/>
  <c r="K57" i="1"/>
  <c r="J57" i="1"/>
  <c r="H57" i="1"/>
  <c r="G57" i="1"/>
  <c r="F57" i="1"/>
  <c r="P56" i="1"/>
  <c r="O56" i="1"/>
  <c r="N56" i="1"/>
  <c r="L56" i="1"/>
  <c r="K56" i="1"/>
  <c r="J56" i="1"/>
  <c r="H56" i="1"/>
  <c r="G56" i="1"/>
  <c r="F56" i="1"/>
  <c r="P55" i="1"/>
  <c r="O55" i="1"/>
  <c r="N55" i="1"/>
  <c r="L55" i="1"/>
  <c r="K55" i="1"/>
  <c r="J55" i="1"/>
  <c r="H55" i="1"/>
  <c r="G55" i="1"/>
  <c r="F55" i="1"/>
  <c r="P54" i="1"/>
  <c r="O54" i="1"/>
  <c r="N54" i="1"/>
  <c r="L54" i="1"/>
  <c r="K54" i="1"/>
  <c r="J54" i="1"/>
  <c r="H54" i="1"/>
  <c r="G54" i="1"/>
  <c r="F54" i="1"/>
  <c r="P53" i="1"/>
  <c r="O53" i="1"/>
  <c r="N53" i="1"/>
  <c r="L53" i="1"/>
  <c r="K53" i="1"/>
  <c r="J53" i="1"/>
  <c r="H53" i="1"/>
  <c r="G53" i="1"/>
  <c r="F53" i="1"/>
  <c r="P52" i="1"/>
  <c r="O52" i="1"/>
  <c r="N52" i="1"/>
  <c r="L52" i="1"/>
  <c r="K52" i="1"/>
  <c r="J52" i="1"/>
  <c r="H52" i="1"/>
  <c r="G52" i="1"/>
  <c r="F52" i="1"/>
  <c r="P51" i="1"/>
  <c r="O51" i="1"/>
  <c r="N51" i="1"/>
  <c r="L51" i="1"/>
  <c r="K51" i="1"/>
  <c r="J51" i="1"/>
  <c r="H51" i="1"/>
  <c r="G51" i="1"/>
  <c r="F51" i="1"/>
  <c r="P50" i="1"/>
  <c r="O50" i="1"/>
  <c r="N50" i="1"/>
  <c r="L50" i="1"/>
  <c r="K50" i="1"/>
  <c r="J50" i="1"/>
  <c r="H50" i="1"/>
  <c r="G50" i="1"/>
  <c r="F50" i="1"/>
  <c r="P49" i="1"/>
  <c r="O49" i="1"/>
  <c r="N49" i="1"/>
  <c r="L49" i="1"/>
  <c r="K49" i="1"/>
  <c r="J49" i="1"/>
  <c r="H49" i="1"/>
  <c r="G49" i="1"/>
  <c r="F49" i="1"/>
  <c r="P48" i="1"/>
  <c r="O48" i="1"/>
  <c r="N48" i="1"/>
  <c r="L48" i="1"/>
  <c r="K48" i="1"/>
  <c r="J48" i="1"/>
  <c r="P47" i="1"/>
  <c r="O47" i="1"/>
  <c r="N47" i="1"/>
  <c r="L47" i="1"/>
  <c r="K47" i="1"/>
  <c r="J47" i="1"/>
  <c r="H47" i="1"/>
  <c r="G47" i="1"/>
  <c r="F47" i="1"/>
  <c r="P46" i="1"/>
  <c r="O46" i="1"/>
  <c r="N46" i="1"/>
  <c r="L46" i="1"/>
  <c r="K46" i="1"/>
  <c r="J46" i="1"/>
  <c r="H46" i="1"/>
  <c r="G46" i="1"/>
  <c r="F46" i="1"/>
  <c r="F48" i="1" l="1"/>
  <c r="G48" i="1"/>
  <c r="G71" i="1" l="1"/>
  <c r="H461" i="1" l="1"/>
  <c r="I461" i="1" s="1"/>
  <c r="G461" i="1"/>
  <c r="G377" i="1" l="1"/>
  <c r="F973" i="1" l="1"/>
  <c r="F628" i="1" l="1"/>
  <c r="F629" i="1"/>
  <c r="F630" i="1"/>
  <c r="F631" i="1"/>
  <c r="F633" i="1"/>
  <c r="O499" i="1" l="1"/>
  <c r="O500" i="1"/>
  <c r="O501" i="1"/>
  <c r="O503" i="1"/>
  <c r="O504" i="1"/>
  <c r="O506" i="1"/>
  <c r="O508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J460" i="1"/>
  <c r="I459" i="1"/>
  <c r="G459" i="1"/>
  <c r="J458" i="1"/>
  <c r="I457" i="1"/>
  <c r="G457" i="1"/>
  <c r="J456" i="1"/>
  <c r="I455" i="1"/>
  <c r="G455" i="1"/>
  <c r="J452" i="1"/>
  <c r="G451" i="1"/>
  <c r="J450" i="1"/>
  <c r="I449" i="1"/>
  <c r="G449" i="1"/>
  <c r="J448" i="1"/>
  <c r="I447" i="1"/>
  <c r="G447" i="1"/>
  <c r="H442" i="1"/>
  <c r="I442" i="1" s="1"/>
  <c r="G442" i="1"/>
  <c r="K339" i="1"/>
  <c r="H338" i="1"/>
  <c r="I338" i="1" s="1"/>
  <c r="G338" i="1"/>
  <c r="K337" i="1"/>
  <c r="H336" i="1"/>
  <c r="I336" i="1" s="1"/>
  <c r="G336" i="1"/>
  <c r="H359" i="1"/>
  <c r="I359" i="1" s="1"/>
  <c r="G359" i="1"/>
  <c r="L358" i="1"/>
  <c r="H357" i="1"/>
  <c r="I357" i="1" s="1"/>
  <c r="G357" i="1"/>
  <c r="L356" i="1"/>
  <c r="H355" i="1"/>
  <c r="I355" i="1" s="1"/>
  <c r="G355" i="1"/>
  <c r="L354" i="1"/>
  <c r="H353" i="1"/>
  <c r="I353" i="1" s="1"/>
  <c r="G353" i="1"/>
  <c r="L352" i="1"/>
  <c r="H351" i="1"/>
  <c r="I351" i="1" s="1"/>
  <c r="G351" i="1"/>
  <c r="L350" i="1"/>
  <c r="H349" i="1"/>
  <c r="I349" i="1" s="1"/>
  <c r="G349" i="1"/>
  <c r="L348" i="1"/>
  <c r="H347" i="1"/>
  <c r="I347" i="1" s="1"/>
  <c r="G347" i="1"/>
  <c r="G345" i="1"/>
  <c r="H343" i="1"/>
  <c r="H344" i="1"/>
  <c r="G344" i="1"/>
  <c r="H342" i="1"/>
  <c r="G342" i="1"/>
  <c r="H340" i="1"/>
  <c r="I340" i="1" s="1"/>
  <c r="G340" i="1"/>
  <c r="L335" i="1"/>
  <c r="H334" i="1"/>
  <c r="I334" i="1" s="1"/>
  <c r="G334" i="1"/>
  <c r="L333" i="1"/>
  <c r="H332" i="1"/>
  <c r="I332" i="1" s="1"/>
  <c r="G332" i="1"/>
  <c r="L331" i="1"/>
  <c r="H330" i="1"/>
  <c r="I330" i="1" s="1"/>
  <c r="G330" i="1"/>
  <c r="L329" i="1"/>
  <c r="H328" i="1"/>
  <c r="G328" i="1"/>
  <c r="L327" i="1"/>
  <c r="H326" i="1"/>
  <c r="I326" i="1" s="1"/>
  <c r="G326" i="1"/>
  <c r="H345" i="1" l="1"/>
  <c r="G346" i="1"/>
  <c r="G343" i="1"/>
  <c r="H346" i="1"/>
  <c r="I328" i="1"/>
  <c r="L313" i="1"/>
  <c r="L311" i="1"/>
  <c r="L309" i="1"/>
  <c r="L307" i="1"/>
  <c r="K305" i="1"/>
  <c r="K303" i="1"/>
  <c r="H312" i="1"/>
  <c r="I312" i="1" s="1"/>
  <c r="H310" i="1"/>
  <c r="I310" i="1" s="1"/>
  <c r="H308" i="1"/>
  <c r="I308" i="1" s="1"/>
  <c r="H306" i="1"/>
  <c r="I306" i="1" s="1"/>
  <c r="G312" i="1"/>
  <c r="G310" i="1"/>
  <c r="G308" i="1"/>
  <c r="G306" i="1"/>
  <c r="H304" i="1"/>
  <c r="H302" i="1"/>
  <c r="G302" i="1"/>
  <c r="H117" i="1" l="1"/>
  <c r="G117" i="1"/>
  <c r="G414" i="1" l="1"/>
  <c r="N92" i="1" l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J92" i="1"/>
  <c r="J91" i="1"/>
  <c r="J90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F92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P92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L92" i="1"/>
  <c r="L91" i="1"/>
  <c r="L90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2" i="1"/>
  <c r="H71" i="1"/>
  <c r="O84" i="1"/>
  <c r="O85" i="1"/>
  <c r="O86" i="1"/>
  <c r="O87" i="1"/>
  <c r="O88" i="1"/>
  <c r="O92" i="1"/>
  <c r="K84" i="1"/>
  <c r="K85" i="1"/>
  <c r="K86" i="1"/>
  <c r="K87" i="1"/>
  <c r="K88" i="1"/>
  <c r="K90" i="1"/>
  <c r="K91" i="1"/>
  <c r="K92" i="1"/>
  <c r="G84" i="1"/>
  <c r="G85" i="1"/>
  <c r="G86" i="1"/>
  <c r="G87" i="1"/>
  <c r="G88" i="1"/>
  <c r="G92" i="1"/>
  <c r="O77" i="1"/>
  <c r="O78" i="1"/>
  <c r="O79" i="1"/>
  <c r="O80" i="1"/>
  <c r="O81" i="1"/>
  <c r="O82" i="1"/>
  <c r="O83" i="1"/>
  <c r="K77" i="1"/>
  <c r="K78" i="1"/>
  <c r="K79" i="1"/>
  <c r="K80" i="1"/>
  <c r="K81" i="1"/>
  <c r="K82" i="1"/>
  <c r="K83" i="1"/>
  <c r="G77" i="1"/>
  <c r="G78" i="1"/>
  <c r="G79" i="1"/>
  <c r="G80" i="1"/>
  <c r="G81" i="1"/>
  <c r="G82" i="1"/>
  <c r="G83" i="1"/>
  <c r="O76" i="1"/>
  <c r="O75" i="1"/>
  <c r="O74" i="1"/>
  <c r="O73" i="1"/>
  <c r="O72" i="1"/>
  <c r="O71" i="1"/>
  <c r="K76" i="1"/>
  <c r="K75" i="1"/>
  <c r="K74" i="1"/>
  <c r="K73" i="1"/>
  <c r="K72" i="1"/>
  <c r="K71" i="1"/>
  <c r="G72" i="1"/>
  <c r="G73" i="1"/>
  <c r="G74" i="1"/>
  <c r="G75" i="1"/>
  <c r="G76" i="1"/>
  <c r="H413" i="1" l="1"/>
  <c r="G412" i="1"/>
  <c r="H411" i="1"/>
  <c r="G410" i="1"/>
  <c r="H409" i="1"/>
  <c r="G408" i="1"/>
  <c r="H407" i="1"/>
  <c r="G406" i="1"/>
  <c r="H405" i="1"/>
  <c r="G404" i="1"/>
  <c r="H403" i="1"/>
  <c r="G402" i="1"/>
  <c r="G376" i="1"/>
  <c r="H374" i="1"/>
  <c r="G373" i="1"/>
  <c r="G375" i="1"/>
  <c r="H372" i="1"/>
  <c r="G371" i="1"/>
  <c r="G401" i="1"/>
  <c r="G400" i="1"/>
  <c r="G399" i="1"/>
  <c r="G398" i="1"/>
  <c r="G397" i="1"/>
  <c r="G391" i="1"/>
  <c r="H396" i="1"/>
  <c r="G395" i="1"/>
  <c r="G379" i="1"/>
  <c r="I380" i="1"/>
  <c r="J380" i="1" s="1"/>
  <c r="H380" i="1"/>
  <c r="I379" i="1"/>
  <c r="J379" i="1" s="1"/>
  <c r="I382" i="1"/>
  <c r="J382" i="1" s="1"/>
  <c r="I388" i="1"/>
  <c r="J388" i="1" s="1"/>
  <c r="I386" i="1"/>
  <c r="J386" i="1" s="1"/>
  <c r="I384" i="1"/>
  <c r="J384" i="1" s="1"/>
  <c r="H388" i="1"/>
  <c r="G387" i="1"/>
  <c r="H386" i="1"/>
  <c r="G385" i="1"/>
  <c r="H384" i="1"/>
  <c r="G383" i="1"/>
  <c r="H382" i="1"/>
  <c r="G381" i="1"/>
  <c r="H390" i="1"/>
  <c r="G389" i="1"/>
  <c r="H394" i="1"/>
  <c r="G393" i="1"/>
  <c r="H392" i="1"/>
  <c r="H370" i="1"/>
  <c r="G369" i="1"/>
  <c r="H368" i="1"/>
  <c r="G367" i="1"/>
  <c r="H366" i="1"/>
  <c r="G365" i="1"/>
  <c r="H364" i="1"/>
  <c r="G363" i="1"/>
  <c r="H419" i="1"/>
  <c r="I420" i="1"/>
  <c r="J420" i="1" s="1"/>
  <c r="I421" i="1"/>
  <c r="J421" i="1" s="1"/>
  <c r="I429" i="1"/>
  <c r="J429" i="1" s="1"/>
  <c r="H439" i="1"/>
  <c r="G438" i="1"/>
  <c r="H437" i="1"/>
  <c r="G436" i="1"/>
  <c r="H435" i="1"/>
  <c r="G434" i="1"/>
  <c r="H426" i="1"/>
  <c r="H433" i="1"/>
  <c r="H431" i="1"/>
  <c r="H429" i="1"/>
  <c r="G432" i="1"/>
  <c r="G430" i="1"/>
  <c r="G428" i="1"/>
  <c r="G427" i="1"/>
  <c r="G425" i="1"/>
  <c r="G424" i="1"/>
  <c r="I431" i="1"/>
  <c r="J431" i="1" s="1"/>
  <c r="I430" i="1"/>
  <c r="J430" i="1" s="1"/>
  <c r="I428" i="1"/>
  <c r="J428" i="1" s="1"/>
  <c r="H95" i="1"/>
  <c r="G421" i="1" l="1"/>
  <c r="I381" i="1"/>
  <c r="J381" i="1" s="1"/>
  <c r="I383" i="1"/>
  <c r="J383" i="1" s="1"/>
  <c r="I385" i="1"/>
  <c r="J385" i="1" s="1"/>
  <c r="I387" i="1"/>
  <c r="J387" i="1" s="1"/>
  <c r="G111" i="1" l="1"/>
  <c r="G115" i="1" l="1"/>
  <c r="G116" i="1"/>
  <c r="F96" i="1"/>
  <c r="G96" i="1"/>
  <c r="H96" i="1"/>
  <c r="F97" i="1"/>
  <c r="G97" i="1"/>
  <c r="H97" i="1"/>
  <c r="F98" i="1"/>
  <c r="G98" i="1"/>
  <c r="H98" i="1"/>
  <c r="F99" i="1"/>
  <c r="G99" i="1"/>
  <c r="H99" i="1"/>
  <c r="F100" i="1"/>
  <c r="G100" i="1"/>
  <c r="H100" i="1"/>
  <c r="F101" i="1"/>
  <c r="G101" i="1"/>
  <c r="H101" i="1"/>
  <c r="F102" i="1"/>
  <c r="G102" i="1"/>
  <c r="H102" i="1"/>
  <c r="F103" i="1"/>
  <c r="G103" i="1"/>
  <c r="H103" i="1"/>
  <c r="F104" i="1"/>
  <c r="G104" i="1"/>
  <c r="H104" i="1"/>
  <c r="F105" i="1"/>
  <c r="G105" i="1"/>
  <c r="H105" i="1"/>
  <c r="F106" i="1"/>
  <c r="G106" i="1"/>
  <c r="H106" i="1"/>
  <c r="F107" i="1"/>
  <c r="G107" i="1"/>
  <c r="H107" i="1"/>
  <c r="F108" i="1"/>
  <c r="G108" i="1"/>
  <c r="H108" i="1"/>
  <c r="F109" i="1"/>
  <c r="G109" i="1"/>
  <c r="H109" i="1"/>
  <c r="F110" i="1"/>
  <c r="G110" i="1"/>
  <c r="H110" i="1"/>
  <c r="F111" i="1"/>
  <c r="H111" i="1"/>
  <c r="F112" i="1"/>
  <c r="G112" i="1"/>
  <c r="H112" i="1"/>
  <c r="F113" i="1"/>
  <c r="G113" i="1"/>
  <c r="H113" i="1"/>
  <c r="F114" i="1"/>
  <c r="G114" i="1"/>
  <c r="H114" i="1"/>
  <c r="G95" i="1"/>
  <c r="F95" i="1"/>
  <c r="H119" i="1"/>
  <c r="F119" i="1"/>
</calcChain>
</file>

<file path=xl/comments1.xml><?xml version="1.0" encoding="utf-8"?>
<comments xmlns="http://schemas.openxmlformats.org/spreadsheetml/2006/main">
  <authors>
    <author>Juan</author>
  </authors>
  <commentList>
    <comment ref="E670" authorId="0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Deben pagar S/. 350,00 soles al hospital</t>
        </r>
      </text>
    </comment>
    <comment ref="E671" authorId="0">
      <text>
        <r>
          <rPr>
            <b/>
            <sz val="9"/>
            <color indexed="81"/>
            <rFont val="Tahoma"/>
            <family val="2"/>
          </rPr>
          <t>Juan:</t>
        </r>
        <r>
          <rPr>
            <sz val="9"/>
            <color indexed="81"/>
            <rFont val="Tahoma"/>
            <family val="2"/>
          </rPr>
          <t xml:space="preserve">
Deben pagar S/. 350,00 soles al hospital</t>
        </r>
      </text>
    </comment>
  </commentList>
</comments>
</file>

<file path=xl/sharedStrings.xml><?xml version="1.0" encoding="utf-8"?>
<sst xmlns="http://schemas.openxmlformats.org/spreadsheetml/2006/main" count="3784" uniqueCount="1647">
  <si>
    <t>CONCEPTO</t>
  </si>
  <si>
    <t xml:space="preserve">UNIDAD DE ORIGEN </t>
  </si>
  <si>
    <t>TARIFARIO</t>
  </si>
  <si>
    <t>S/.</t>
  </si>
  <si>
    <t>DERECHOS DE MATRICULA</t>
  </si>
  <si>
    <t>1.1.</t>
  </si>
  <si>
    <r>
      <t xml:space="preserve">MATRICULA PREGRADO </t>
    </r>
    <r>
      <rPr>
        <b/>
        <sz val="9"/>
        <rFont val="Calibri"/>
        <family val="2"/>
      </rPr>
      <t>POR SEMESTRE</t>
    </r>
  </si>
  <si>
    <t>GYA</t>
  </si>
  <si>
    <t>1.1.1</t>
  </si>
  <si>
    <t>1.1.2</t>
  </si>
  <si>
    <t>BIOLOGIA</t>
  </si>
  <si>
    <t>FARMACIA Y BIOQUIMICA</t>
  </si>
  <si>
    <t>QUIMICA</t>
  </si>
  <si>
    <t>ESTOMATOLOGIA</t>
  </si>
  <si>
    <t>PSICOLOGIA</t>
  </si>
  <si>
    <t>ENFERMERIA</t>
  </si>
  <si>
    <t>ADMINISTRACION EN SALUD</t>
  </si>
  <si>
    <t>MEDICINA VETERINARIA Y ZOOTECNIA</t>
  </si>
  <si>
    <t>1.2.1</t>
  </si>
  <si>
    <t>1.3.</t>
  </si>
  <si>
    <t>1.3.1</t>
  </si>
  <si>
    <t>1.4.1</t>
  </si>
  <si>
    <t>1.4.2</t>
  </si>
  <si>
    <t>1.4.3</t>
  </si>
  <si>
    <t>PENSIONES DE ENSEÑANZA</t>
  </si>
  <si>
    <t>2.1.1</t>
  </si>
  <si>
    <t>MEDICINA</t>
  </si>
  <si>
    <t>FAMED</t>
  </si>
  <si>
    <t>2.1.2</t>
  </si>
  <si>
    <t>TECNOLOGIA MEDICA LABORATORIO CLINICO</t>
  </si>
  <si>
    <t>2.1.3</t>
  </si>
  <si>
    <t>TECNOLOGIA MEDICA RADIOLOGIA</t>
  </si>
  <si>
    <t>2.1.4</t>
  </si>
  <si>
    <t>TECNOLOGIA MEDICA TERAPIA DE AUDICION, VOZ Y LENGUAJE</t>
  </si>
  <si>
    <t>2.1.5</t>
  </si>
  <si>
    <t>TECNOLOGIA MEDICA TERAPIA FISICA Y REHABILITACION</t>
  </si>
  <si>
    <t>2.1.6</t>
  </si>
  <si>
    <t>TECNOLOGIA PARA URGENCIAS MEDICAS Y DESASTRES</t>
  </si>
  <si>
    <t>2.1.7</t>
  </si>
  <si>
    <t>FACIEN</t>
  </si>
  <si>
    <t>2.1.8</t>
  </si>
  <si>
    <t>2.1.9</t>
  </si>
  <si>
    <t>INFORMATICA</t>
  </si>
  <si>
    <t>2.1.11</t>
  </si>
  <si>
    <t>NUTRICIÓN</t>
  </si>
  <si>
    <t>2.1.12</t>
  </si>
  <si>
    <t>FAEST</t>
  </si>
  <si>
    <t>2.1.13</t>
  </si>
  <si>
    <t>FAPSI</t>
  </si>
  <si>
    <t>2.1.14</t>
  </si>
  <si>
    <t>FAENF</t>
  </si>
  <si>
    <t>2.1.15</t>
  </si>
  <si>
    <t>FASPA</t>
  </si>
  <si>
    <t>2.1.16</t>
  </si>
  <si>
    <t>SALUD PÚBLICA Y SALUD GLOBAL</t>
  </si>
  <si>
    <t>2.1.17</t>
  </si>
  <si>
    <t>FAVET</t>
  </si>
  <si>
    <t>2.1.18</t>
  </si>
  <si>
    <t>EDUCACIÓN</t>
  </si>
  <si>
    <t>FAEDU</t>
  </si>
  <si>
    <t>FAEDU Y GYA</t>
  </si>
  <si>
    <t>2.1.19</t>
  </si>
  <si>
    <t xml:space="preserve">EDUCACIÓN INTERCULTURAL BILINGÜE INICIAL </t>
  </si>
  <si>
    <t>2.1.20</t>
  </si>
  <si>
    <t>EDUCACIÓN INTERCULTURAL BILINGÜE PRIMARIA</t>
  </si>
  <si>
    <t>PENSIONES DE PREGRADO (POR SEMESTRE) (INGRESANTES 2013 O ANTES)</t>
  </si>
  <si>
    <t>2.2.1</t>
  </si>
  <si>
    <t>FAMED Y GYA</t>
  </si>
  <si>
    <t>FACIEN Y GYA</t>
  </si>
  <si>
    <t>FAEST Y GYA</t>
  </si>
  <si>
    <t>FAPSI Y GYA</t>
  </si>
  <si>
    <t>FAENF Y GYA</t>
  </si>
  <si>
    <t>FASPA Y GYA</t>
  </si>
  <si>
    <t>FAVET Y GYA</t>
  </si>
  <si>
    <t>MAESTRIA EN POLITICAS Y GESTION DE LA CIENCIA, TECNOLOGIA E INNOVACION</t>
  </si>
  <si>
    <t>EPG</t>
  </si>
  <si>
    <t>EPG Y GYA</t>
  </si>
  <si>
    <t>DIPLOMADO EN DIDACTICA DE LA LECTURA Y ESCRITURA</t>
  </si>
  <si>
    <t>ESPECIALIZACIÓN EN ENSEÑANAZA DE LECTURA Y ESCRITURA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</si>
  <si>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</si>
  <si>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</si>
  <si>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</si>
  <si>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</si>
  <si>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</si>
  <si>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</si>
  <si>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</si>
  <si>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</si>
  <si>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</si>
  <si>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</si>
  <si>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</si>
  <si>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</si>
  <si>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</si>
  <si>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</si>
  <si>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</si>
  <si>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2.6.16</t>
  </si>
  <si>
    <t>2.6.17</t>
  </si>
  <si>
    <t>2.6.18</t>
  </si>
  <si>
    <t>2.6.19</t>
  </si>
  <si>
    <t>2.6.20</t>
  </si>
  <si>
    <t>2.6.21</t>
  </si>
  <si>
    <t>2.6.22</t>
  </si>
  <si>
    <t>2.6.23</t>
  </si>
  <si>
    <t>2.6.24</t>
  </si>
  <si>
    <t>2.6.25</t>
  </si>
  <si>
    <t>AL CONTADO</t>
  </si>
  <si>
    <t>CEPU</t>
  </si>
  <si>
    <t xml:space="preserve">EN DOS PARTES </t>
  </si>
  <si>
    <t>EN TRES PARTES</t>
  </si>
  <si>
    <t>3.1.1</t>
  </si>
  <si>
    <t>IMT</t>
  </si>
  <si>
    <t>GYA-IMT</t>
  </si>
  <si>
    <t>3.1.2</t>
  </si>
  <si>
    <t>3.1.3</t>
  </si>
  <si>
    <t>Variable</t>
  </si>
  <si>
    <t xml:space="preserve"> </t>
  </si>
  <si>
    <t>4.1.1</t>
  </si>
  <si>
    <t>FACULTADES</t>
  </si>
  <si>
    <t>4.1.2</t>
  </si>
  <si>
    <t>INSCRIPCIÓN CURSOS</t>
  </si>
  <si>
    <t>INGLÉS BÁSICO, INTERMEDIO Y AVANZADO</t>
  </si>
  <si>
    <t>C. IDIOMAS</t>
  </si>
  <si>
    <t>5.1.1</t>
  </si>
  <si>
    <t>5.1.2</t>
  </si>
  <si>
    <t>CURSO EXTRACURRICULAR</t>
  </si>
  <si>
    <t>DUBU</t>
  </si>
  <si>
    <t>GYA-DUBU</t>
  </si>
  <si>
    <t>CURSO PEDAGOGIA MUSICAL</t>
  </si>
  <si>
    <t>CENTCUL</t>
  </si>
  <si>
    <t>GYA.-CENTCUL</t>
  </si>
  <si>
    <t>CURSO - CEPU</t>
  </si>
  <si>
    <t>EXAMENES</t>
  </si>
  <si>
    <t>EXAMEN DE  REZAGADO POR CURSO</t>
  </si>
  <si>
    <t>6.1.1</t>
  </si>
  <si>
    <t>CURSOS DE PREGRADO (TODAS LAS FACULTADES)</t>
  </si>
  <si>
    <t>6.1.2</t>
  </si>
  <si>
    <t>CURSOS DE POSTGRADO (FACULTADES Y EPGVAC)</t>
  </si>
  <si>
    <t>FAC Y EPGVAC</t>
  </si>
  <si>
    <t>CENTRO DE IDIOMAS</t>
  </si>
  <si>
    <t>EXAMEN SUSTITUTORIO POR CURSO</t>
  </si>
  <si>
    <t>6.2.1</t>
  </si>
  <si>
    <t>6.2.2</t>
  </si>
  <si>
    <t>EXAMEN DE SUFICIENCIA PROFESIONAL O TITULACIÓN</t>
  </si>
  <si>
    <t>6.3.1</t>
  </si>
  <si>
    <t>EXAMEN DE SUFICIENCIA PARA BACHILLERES (TODAS LAS FACULTADES)</t>
  </si>
  <si>
    <t>6.3.2</t>
  </si>
  <si>
    <t>EXAMEN DE SUFICIENCIA PARA SEGUNDA ESPECIALIZACIÓN (TODAS LAS FACULTADES)</t>
  </si>
  <si>
    <t>6.3.3</t>
  </si>
  <si>
    <t>EXAMEN DE TITULACIÓN CARRERA DE MEDICINA</t>
  </si>
  <si>
    <t>6.3.4</t>
  </si>
  <si>
    <t>EXAMEN DE TITULACIÓN CARRERA DE TECNOLOGÍA MÉDICA</t>
  </si>
  <si>
    <t>OTROS DERECHOS DE EXAMEN / EVALUACION</t>
  </si>
  <si>
    <t>DERECHO DE ADMISION, INSCRIPCION Y EVALUACIÓN PARA REINCORPORACIÓN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</si>
  <si>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</si>
  <si>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</si>
  <si>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</si>
  <si>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</si>
  <si>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</si>
  <si>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</si>
  <si>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</si>
  <si>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</si>
  <si>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</si>
  <si>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DERECHO DE INSCRIPCION</t>
  </si>
  <si>
    <t>7.2.1</t>
  </si>
  <si>
    <t>7.2.2</t>
  </si>
  <si>
    <t>CURSOS TECNICOS Y ASISTENTES DENTALES</t>
  </si>
  <si>
    <t>DERECHO DE INSCRIPCION PREGRADO</t>
  </si>
  <si>
    <t>CERTIFICADOS DE ESTUDIOS</t>
  </si>
  <si>
    <t xml:space="preserve">CERTIFICADO DE ESTUDIOS PRE GRADO </t>
  </si>
  <si>
    <t>8.1.1</t>
  </si>
  <si>
    <t>MEDICINA (TODA LA CARRERA)</t>
  </si>
  <si>
    <t>8.1.2</t>
  </si>
  <si>
    <t>OTRAS CARRERAS (TODA LA CARRERA)</t>
  </si>
  <si>
    <t>8.1.3</t>
  </si>
  <si>
    <t>CERTIFICADO CARRERA PARCIAL</t>
  </si>
  <si>
    <t>8.1.4</t>
  </si>
  <si>
    <t>CERTIFICADO DE ESTUDIOS EN INGLES MEDICINA (TODA LA CARRERA)</t>
  </si>
  <si>
    <t>8.1.5</t>
  </si>
  <si>
    <t>CERTIFICADO DE ESTUDIOS EN INGLES OTRAS CARRERAS (TODA LA CARRERA)</t>
  </si>
  <si>
    <t>8.1.6</t>
  </si>
  <si>
    <t>CERTIFICADO DE ESTUDIOS PARCIAL EN INGLES (TODAS LAS CARRERAS)</t>
  </si>
  <si>
    <t>8.1.7</t>
  </si>
  <si>
    <t>CERTIFICADOS DE ESTUDIOS EN INGLÉS (COPIAS ADICIONALES C/U)</t>
  </si>
  <si>
    <t xml:space="preserve">CERTIFICADO DE ESTUDIOS POST GRADO </t>
  </si>
  <si>
    <t>8.2.1</t>
  </si>
  <si>
    <t xml:space="preserve">CERTIFICADO DE ESTUDIOS MAESTRIA (PROGRAMA CONCLUIDO) </t>
  </si>
  <si>
    <t>FACULTADES / EPGVAC</t>
  </si>
  <si>
    <t>8.2.2</t>
  </si>
  <si>
    <t xml:space="preserve">CERTIFICADO DE ESTUDIOS MAESTRIA (PROGRAMA PARCIAL) </t>
  </si>
  <si>
    <t>8.2.3</t>
  </si>
  <si>
    <t>CERTIFICADO DE ESTUDIOS DOCTORADO</t>
  </si>
  <si>
    <t>8.2.4</t>
  </si>
  <si>
    <t>CERTIFICADO DE ESTUDIOS DE POST GRADO EN INGLES</t>
  </si>
  <si>
    <t>EPGVAC</t>
  </si>
  <si>
    <t xml:space="preserve">CERTIFICADO DE ESTUDIOS DIPLOMADOS Y SEGUNDA ESPECIALIZACIÓN </t>
  </si>
  <si>
    <t>8.3.1</t>
  </si>
  <si>
    <t>CERTIFICADO DE ESTUDIOS DIPLOMADOS</t>
  </si>
  <si>
    <t>8.3.2</t>
  </si>
  <si>
    <t xml:space="preserve">CERTIFICADO DE ESTUDIOS SEGUNDA ESPECIALIZACIÓN (PROGRAMAS DE HASTA 2 AÑOS DE ESTUDIO) </t>
  </si>
  <si>
    <t>8.3.3</t>
  </si>
  <si>
    <t xml:space="preserve">CERTIFICADO DE ESTUDIOS SEGUNDA ESPECIALIZACIÓN (PROGRAMAS DE MAS DE 2 AÑOS DE ESTUDIO) </t>
  </si>
  <si>
    <t>FAENF Y FAEDU</t>
  </si>
  <si>
    <t>8.4.1</t>
  </si>
  <si>
    <t>8.4.2</t>
  </si>
  <si>
    <t>GRADOS</t>
  </si>
  <si>
    <t>CERTIFICADOS Y VALIDACIONES IDIOMA EXTRANJERO</t>
  </si>
  <si>
    <t>CERTIFICADO DE INGLES BASICO</t>
  </si>
  <si>
    <t>CERTIFICADO DE INGLES INTERMEDIO</t>
  </si>
  <si>
    <t>CERTIFICADO DE INGLES AVANZADO</t>
  </si>
  <si>
    <t>CERTIFICADO DE COMPRENSION DE LECTURA DE TEXTOS CIENTIFICOS</t>
  </si>
  <si>
    <t>VALIDACIÓN DE DOCUMENTOS EN INGLÉS</t>
  </si>
  <si>
    <t xml:space="preserve">VALIDACIÓN (APPLY TO THE ECFMG Y OTROS)   </t>
  </si>
  <si>
    <t>9.1.1</t>
  </si>
  <si>
    <t>9.1.2</t>
  </si>
  <si>
    <t>9.2.1</t>
  </si>
  <si>
    <t>9.3.1</t>
  </si>
  <si>
    <t>TITULOS Y DIPLOMAS</t>
  </si>
  <si>
    <t>10.1.1</t>
  </si>
  <si>
    <t>CARRERAS FAENF, FAEDU</t>
  </si>
  <si>
    <t xml:space="preserve">FAMED,FACIEN, FAEST, FAVEZ, </t>
  </si>
  <si>
    <t>FAMED,FACIEN, FAEST, FAVEZ, FASPA, FAPSIC, EPGVAC</t>
  </si>
  <si>
    <t>FAENF, FAEDU</t>
  </si>
  <si>
    <t xml:space="preserve">FACULTADES </t>
  </si>
  <si>
    <t>REVALIDA DE GRADOS Y TITULOS</t>
  </si>
  <si>
    <t>REVALIDA DE GRADO DE BACHILLER</t>
  </si>
  <si>
    <t>11.1.1</t>
  </si>
  <si>
    <t>11.1.2</t>
  </si>
  <si>
    <t>OTORGAMIENTO DE LA REVALIDA GRADO BACHILLER</t>
  </si>
  <si>
    <t xml:space="preserve">GYA </t>
  </si>
  <si>
    <t>11.1.3</t>
  </si>
  <si>
    <t>OTORGAMIENTO DE LA REVALIDA GRADO BACHILLER - PROFESOR ORDINARIO O CON CONTRATO ANUAL MAYOR A 2 AÑOS - UPCH</t>
  </si>
  <si>
    <t>REVALIDA DE TITULO PROFESIONAL</t>
  </si>
  <si>
    <t>11.2.1</t>
  </si>
  <si>
    <t>11.2.2</t>
  </si>
  <si>
    <t xml:space="preserve">OTORGAMIENTO DE LA REVALIDA TITULO PROFESIONAL </t>
  </si>
  <si>
    <t>11.2.3</t>
  </si>
  <si>
    <t>OTORGAMIENTO DE LA REVALIDA TITULO PROFESIONAL - PROFESOR ORDINARIO O CON CONTRATO ANUAL MAYOR A 2 AÑOS - UPCH</t>
  </si>
  <si>
    <t>REVALIDA DE GRADO DE MAESTRO O DOCTOR</t>
  </si>
  <si>
    <t>11.3.1</t>
  </si>
  <si>
    <t>11.3.2</t>
  </si>
  <si>
    <t xml:space="preserve">OTORGAMIENTO DE LA REVALIDA GRADO MAESTRO O DOCTOR </t>
  </si>
  <si>
    <t>11.3.3</t>
  </si>
  <si>
    <t>OTORGAMIENTO DE LA REVALIDA GRADO MAESTRO O DOCTOR - PROFESOR ORDINARIO O CON CONTRATO ANUAL MAYOR A 2 AÑOS - UPCH</t>
  </si>
  <si>
    <t>REVALIDA DE TITULO DE ESPECIALISTA (SEGUNDA ESPECIALIZACIÓN)</t>
  </si>
  <si>
    <t>11.4.1</t>
  </si>
  <si>
    <t>EVALUACION DE DOCUMENTOS POR REVÁLIDA (TODAS LAS FACULTADES)</t>
  </si>
  <si>
    <t>11.4.2</t>
  </si>
  <si>
    <t>OTORGAMIENTO DE LA REVALIDA TITULO ESPECIALISTA</t>
  </si>
  <si>
    <t>11.4.3</t>
  </si>
  <si>
    <t>OTORGAMIENTO DE LA REVALIDA TITULO ESPECIALISTA - PROFESOR ORDINARIO O CON CONTRATO ANUAL MAYOR A 2 AÑOS - UPCH</t>
  </si>
  <si>
    <t>C0NSTANCIAS</t>
  </si>
  <si>
    <t>CONSTANCIA DE MATRICULA O ESTUDIOS</t>
  </si>
  <si>
    <t>CONSTANCIA DE MATRICULA O ESTUDIOS EN INGLES</t>
  </si>
  <si>
    <t>CONSTANCIA DE MATRICULA CON DETALLE DE CURSOS</t>
  </si>
  <si>
    <t>CONSTANCIA DE INGRESO PRE Y POST GRADO</t>
  </si>
  <si>
    <t>12.1.3</t>
  </si>
  <si>
    <t>CONSTANCIA DE TITULO O GRADO EN TRÁMITE</t>
  </si>
  <si>
    <t xml:space="preserve">CONSTANCIA DE  PENSIONES </t>
  </si>
  <si>
    <t>CONSTANCIA DE  BUENA CONDUCTA</t>
  </si>
  <si>
    <t xml:space="preserve">CONSTANCIA DE ORDEN DE MERITO </t>
  </si>
  <si>
    <t>CONSTANCIA DE ORDEN DE MERITO EN INGLES</t>
  </si>
  <si>
    <t xml:space="preserve">CONSTANCIA DE PROMEDIO ANUAL </t>
  </si>
  <si>
    <t xml:space="preserve">CONSTANCIA DE PROMEDIO ANUAL EN INGLES </t>
  </si>
  <si>
    <t>CONSTANCIA SEDE DE INTERNADO O DE PRÁCTICAS PRE PROFESIONALES</t>
  </si>
  <si>
    <t>CONSTANCIA DE CURSO DE TÉCNICOS DENTALES O ASISTENTES DENTALES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</si>
  <si>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</si>
  <si>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</si>
  <si>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</si>
  <si>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</si>
  <si>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</si>
  <si>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</si>
  <si>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</si>
  <si>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</si>
  <si>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</si>
  <si>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</si>
  <si>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</si>
  <si>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</si>
  <si>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</si>
  <si>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CERTIFICACIONES</t>
  </si>
  <si>
    <t>13.1.1</t>
  </si>
  <si>
    <t>CERTIFICACIÓN DE SYLLABUS POR SEMESTRE</t>
  </si>
  <si>
    <t>FACULTADES- EPGVAC / GYA</t>
  </si>
  <si>
    <t>13.1.2</t>
  </si>
  <si>
    <t xml:space="preserve">CERTIFICACIÓN POR DOCUMENTO </t>
  </si>
  <si>
    <t>13.1.3</t>
  </si>
  <si>
    <t>13.1.4</t>
  </si>
  <si>
    <t>13.1.5</t>
  </si>
  <si>
    <t>CERTIFICACION DE DATOS ACADEMICOS</t>
  </si>
  <si>
    <t>CERTIFICACION DE DOCUMENTO POR PAGINA, DE FIRMA O FOTOCOPIA</t>
  </si>
  <si>
    <t>TRASLADOS</t>
  </si>
  <si>
    <t>DERECHO TRASLADO INTERNO</t>
  </si>
  <si>
    <t>14.1.1</t>
  </si>
  <si>
    <t>TODAS LAS CARRERAS Y FACULTADES</t>
  </si>
  <si>
    <t xml:space="preserve">DERECHO TRASLADO EXTERNO </t>
  </si>
  <si>
    <t>14.2.1</t>
  </si>
  <si>
    <t>TODAS LAS CARRERAS Y FACULTADES (UNIVERSIDADES PERUANAS)</t>
  </si>
  <si>
    <t>14.2.2</t>
  </si>
  <si>
    <t>TODAS LAS CARRERAS Y FACULTADES (PERUANOS PROCEDENTES DEL EXTRANJERO)</t>
  </si>
  <si>
    <t>TODAS LAS CARRERAS Y FACULTADES (NO PERUANOS PROCEDENTES DEL EXTRANJERO)</t>
  </si>
  <si>
    <t>15.1.1</t>
  </si>
  <si>
    <t>15.1.2</t>
  </si>
  <si>
    <t>CONVALIDACIÓN DE CURSOS Y CRÉDITOS</t>
  </si>
  <si>
    <t>CONVALIDACION DE CURSO</t>
  </si>
  <si>
    <t>16.1.1</t>
  </si>
  <si>
    <t>16.1.2</t>
  </si>
  <si>
    <t>16.1.3</t>
  </si>
  <si>
    <t>RECARGOS</t>
  </si>
  <si>
    <t>17.1.1</t>
  </si>
  <si>
    <t>17.1.2</t>
  </si>
  <si>
    <t>17.1.3</t>
  </si>
  <si>
    <r>
      <t xml:space="preserve">RECARGO POR PAGO EXTEMPORANEO DE CONCEPTOS EMITIDOS EN BOLETA - </t>
    </r>
    <r>
      <rPr>
        <sz val="9"/>
        <rFont val="Calibri"/>
        <family val="2"/>
      </rPr>
      <t>RECARGO POR DIA</t>
    </r>
  </si>
  <si>
    <t>PLANES MEDICOS</t>
  </si>
  <si>
    <t>18.1.1</t>
  </si>
  <si>
    <t>CMCH</t>
  </si>
  <si>
    <t>18.1.2</t>
  </si>
  <si>
    <t xml:space="preserve">PROGRAMA DE ATENCION MEDICA INTEGRAL 1RA. CUOTA </t>
  </si>
  <si>
    <t>18.1.3</t>
  </si>
  <si>
    <t xml:space="preserve">PROGRAMA DE ATENCION MEDICA INTEGRAL 2DA. CUOTA </t>
  </si>
  <si>
    <t>CARTAS</t>
  </si>
  <si>
    <t>19.1.1</t>
  </si>
  <si>
    <t>19.1.2</t>
  </si>
  <si>
    <t>19.1.3</t>
  </si>
  <si>
    <t>19.1.4</t>
  </si>
  <si>
    <t>19.1.5</t>
  </si>
  <si>
    <t xml:space="preserve">DEANS LETTER  (REPORTE RENDIMIENTO ACADEMICO EN INGLES)   </t>
  </si>
  <si>
    <t>19.1.6</t>
  </si>
  <si>
    <t>DEANS LETTER (COPIAS ADICIONALES C/U)</t>
  </si>
  <si>
    <t>19.1.10</t>
  </si>
  <si>
    <t>20.1.1</t>
  </si>
  <si>
    <t>CURSOS DIVIERTETE Y APRENDE (101201)</t>
  </si>
  <si>
    <t>DUPLICADO DE SYLLABUS</t>
  </si>
  <si>
    <t>EVALUACIÓN POR COMPETENCIAS (ESPECIALIZACION EN MEDICINA)</t>
  </si>
  <si>
    <t>REPOSICION DE BIENES</t>
  </si>
  <si>
    <t>ROTACIÓN PARA REINCORPORACIÓN MEDICINA (POR MES)</t>
  </si>
  <si>
    <t>ROTACION PARA REINCORPORACIÓN TECNOLOGÍA MÉDICA (POR MES)</t>
  </si>
  <si>
    <t>REVISIÓN DE EXPEDIENTE PARA CONVALIDACIÓN DE CURSOS</t>
  </si>
  <si>
    <t xml:space="preserve">DUPLICADO DE CARNE UNIVERSITARIO </t>
  </si>
  <si>
    <t>RECTIFICACION DE APELLIDOS Y NOMBRES EN LOS GRADOS O TITULOS QUE EXPIDE UPCH</t>
  </si>
  <si>
    <t>CALIGRAFIADO (40301)</t>
  </si>
  <si>
    <t>CALIGRAFIADO DE DIPLOMAS DE DIPLOMADOS</t>
  </si>
  <si>
    <t>PROFIENCY ENGLISH EXAM</t>
  </si>
  <si>
    <t>6.4.1</t>
  </si>
  <si>
    <t>EXAMEN DE COMPETENCIA PARA CONVALIDACION DE CURSO</t>
  </si>
  <si>
    <t>EVALUACION ANUAL DE COMPETENCIAS PREGRADO</t>
  </si>
  <si>
    <t>18.1.4</t>
  </si>
  <si>
    <t>DERECHOS  DE ENSEÑANZA ESTUDIOS PREUNIVERSITARIOS</t>
  </si>
  <si>
    <t>DERECHOS Y MATERIALES ACADÉMICOS DEL CENTRO DE ESTUDIOS PREUNIVERSITARIOS POR CICLO</t>
  </si>
  <si>
    <t>DERECHOS DE ENSEÑANZA CICLO FORMATIVO PRE-ENFERMERÍA POR CICLO</t>
  </si>
  <si>
    <t>3.2.1</t>
  </si>
  <si>
    <t>3.2.2</t>
  </si>
  <si>
    <t>FACULTADES Y EPG</t>
  </si>
  <si>
    <t xml:space="preserve">CARTA DE PRESENTACIÓN DE VICERECTORADO </t>
  </si>
  <si>
    <t>CARTA DE PRESENTACIÓN DEL DECANO</t>
  </si>
  <si>
    <t>CARTA DE PRESENTACIÓN DEL DECANO (COPIAS ADICIONALES C/U)</t>
  </si>
  <si>
    <t>CARTA DE PRESENTACIÓN DEL JEFE DE DEPARTAMENTO</t>
  </si>
  <si>
    <t>CARTA DE PRESENTACIÓN DEL DECANO EN INGLES</t>
  </si>
  <si>
    <t>1.4.7</t>
  </si>
  <si>
    <t>FACULTADES Y GYA</t>
  </si>
  <si>
    <t>DOCTORADO EN CIENCIAS DE LA VIDA (CONVENIO FRANCIA)</t>
  </si>
  <si>
    <t>FAVEZ</t>
  </si>
  <si>
    <t xml:space="preserve">PROGRAMAS (PASANTES) </t>
  </si>
  <si>
    <t>DERECHO PROCESO DE ADMISION</t>
  </si>
  <si>
    <t>TRANSCRIPCION DE DATOS ACADEMICOS PARA EL EXTRANJERO</t>
  </si>
  <si>
    <t>TALLER DE TESIS PREGRADO ENFERMERIA</t>
  </si>
  <si>
    <t>TALLER DE TESIS PREGRADO NAVAL</t>
  </si>
  <si>
    <t>TALLER DE TESIS ESPECIALIDAD</t>
  </si>
  <si>
    <t xml:space="preserve">TALLER DE TESIS MAESTRIA </t>
  </si>
  <si>
    <t>DIPLOMADO EN CIRUGÍA ORAL (ALUMNOS UNIV. PERUANA)</t>
  </si>
  <si>
    <t>DIPLOMADO EN CIRUGÍA ORAL (ALUMNOS UNIV. EXTRANJERA)</t>
  </si>
  <si>
    <t>DIPLOMADO EN IMPLANTOLOGÍA ORAL (ALUMNOS UNIV. EXTRANJERA)</t>
  </si>
  <si>
    <t>DIPLOMADO EN MEDICINA ORAL (ALUMNOS UNIV. EXTRANJERA)</t>
  </si>
  <si>
    <t>DIPLOMADO EN PERIODONCIA (ALUMNOS UNIV. EXTRANJERA)</t>
  </si>
  <si>
    <t>DIPLOMADO EN REHABILITACIÓN ORAL (ALUMNOS UNIV. EXTRANJERA)</t>
  </si>
  <si>
    <t>DIPLOMADO EN ODONTOLOGÍA RESTAURADORA Y ESTÉTICA (ALUMNOS UNIV. EXTRANJERA)</t>
  </si>
  <si>
    <t>DIPLOMADO EN IMPLANTOLOGÍA ORAL  (ALUMNOS UNIV. PERUANA)</t>
  </si>
  <si>
    <t>DIPLOMADO EN MEDICINA ORAL  (ALUMNOS UNIV. PERUANA)</t>
  </si>
  <si>
    <t>DIPLOMADO EN REHABILITACIÓN ORAL  (ALUMNOS UNIV. PERUANA)</t>
  </si>
  <si>
    <t>DIPLOMADO EN ODONTOLOGÍA RESTAURADORA Y ESTÉTICA  (ALUMNOS UNIV. PERUANA)</t>
  </si>
  <si>
    <t>DIPLOMADO EN PERIODONCIA (ALUMNOS UNIV. PERUANA)</t>
  </si>
  <si>
    <t>PASANTIA EN MEDICINA TROPICAL-  ALUMNO DE INSTITUCION EXTRANJERA</t>
  </si>
  <si>
    <t>PASANTÍAS MEDICINA</t>
  </si>
  <si>
    <t>PASANTÍAS TECNOLOGÍA MÉDICA TERAPIA FÍSICA Y REHABILITACIÓN</t>
  </si>
  <si>
    <t>PASANTIA  MEDICINA VETERINARIA</t>
  </si>
  <si>
    <t>PASANTIA  MEDICINA VETERINARIA EGRESADOS UPCH</t>
  </si>
  <si>
    <t>EVALUACIÓN DE EXPEDIENTE PARA CONVALIDACION DE CURSO</t>
  </si>
  <si>
    <t>4.1.3</t>
  </si>
  <si>
    <t>4.1.4</t>
  </si>
  <si>
    <t>4.1.5</t>
  </si>
  <si>
    <t>4.1.6</t>
  </si>
  <si>
    <t>4.1.7</t>
  </si>
  <si>
    <t>CURSOS PARA TÉCNICOS Y ASISTENTES</t>
  </si>
  <si>
    <t>CURSO DE LABORATORIO DENTAL - LABORATORIO DIA (DIARIO) (MES)</t>
  </si>
  <si>
    <t>CURSO DE LABORATORIO NOCHE (L-M-V) (MES)</t>
  </si>
  <si>
    <t xml:space="preserve">CURSO DE LABORATORIO NOCHE (M-J-S) (MES) </t>
  </si>
  <si>
    <t>CURSO AVANZADO - ORTODONCIA (MES)</t>
  </si>
  <si>
    <t>CURSO AVANZADO - CERAMICA DENTAL - DIA  O NOCHE (MES)</t>
  </si>
  <si>
    <t>15.2.1</t>
  </si>
  <si>
    <t>12.1.1</t>
  </si>
  <si>
    <t>12.1.2</t>
  </si>
  <si>
    <t>18.1.5</t>
  </si>
  <si>
    <t>18.1.6</t>
  </si>
  <si>
    <t>18.1.7</t>
  </si>
  <si>
    <t>18.1.8</t>
  </si>
  <si>
    <t>CURSOS VARIOS</t>
  </si>
  <si>
    <t>19.1.11</t>
  </si>
  <si>
    <t>19.1.12</t>
  </si>
  <si>
    <t>19.1.13</t>
  </si>
  <si>
    <t>19.1.14</t>
  </si>
  <si>
    <t>19.1.15</t>
  </si>
  <si>
    <t>19.1.16</t>
  </si>
  <si>
    <t>19.1.17</t>
  </si>
  <si>
    <t>19.1.18</t>
  </si>
  <si>
    <t>19.1.19</t>
  </si>
  <si>
    <t>CURSOS EDUCACIÓN CONTINUA</t>
  </si>
  <si>
    <t>INGRESOS DIVERSOS</t>
  </si>
  <si>
    <t>CURSO PROCESO DE TITULACIÓN  (PSP)</t>
  </si>
  <si>
    <t>SERVICIO ESTOMATOLOGICO (SESAOT)</t>
  </si>
  <si>
    <t>6.3.5</t>
  </si>
  <si>
    <t>DOCTORADO EN MEDICINA</t>
  </si>
  <si>
    <t>EVALUACIÓN MODALIDAD NO ESCOLARIZADA: INSCRIPCIÓN Y REVISIÓN DOCUMENTOS (UNIV. EXTRANJERA)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</si>
  <si>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</si>
  <si>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</si>
  <si>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</si>
  <si>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</si>
  <si>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</si>
  <si>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</si>
  <si>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</si>
  <si>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</si>
  <si>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EVALUACIÓN MODALIDAD NO ESCOLARIZADA: EVALUACION CURRICULAR  (UNIV. PERUANA)</t>
  </si>
  <si>
    <t>EVALUACIÓN MODALIDAD NO ESCOLARIZADA: INSCRIPCIÓN Y REVISIÓN DOCUMENTOS  (UNIV. PERUANA)</t>
  </si>
  <si>
    <t>TALLER DE TITULACION PARA POSTGRADO</t>
  </si>
  <si>
    <t>EVALUACIÓN MODALIDAD NO ESCOLARIZADA: EVALUACION CURRICULAR (UNIV. EXTRANJERA)</t>
  </si>
  <si>
    <t>EVALUACIÓN MODALIDAD NO ESCOLARIZADA: EJECUCION TRABAJO CLINICO  (UNIV. PERUANA)</t>
  </si>
  <si>
    <t>EVALUACIÓN MODALIDAD NO ESCOLARIZADA: EJECUCION TRABAJO CLINICO (UNIV. EXTRANJERA)</t>
  </si>
  <si>
    <t>EVALUACIÓN MODALIDAD NO ESCOLARIZADA: PRESENTACION ORAL  (UNIV. PERUANA)</t>
  </si>
  <si>
    <t>EVALUACIÓN MODALIDAD NO ESCOLARIZADA: PRESENTACION ORAL (UNIV. EXTRANJERA)</t>
  </si>
  <si>
    <t>15.2.2</t>
  </si>
  <si>
    <t>CERTIFICACION DE DOCUMENTO PARA EL EXTERIOR (SECRETARIA GENERAL)</t>
  </si>
  <si>
    <t>DERECHO PROCESO DE ADMISIÓN SEGUNDA ESPECIALIZACIÓN PROGRAMA PARA EXTRANJEROS</t>
  </si>
  <si>
    <t>DERECHO PROCESO DE ADMISIÓN SEGUNDA ESPECIALIZACIÓN ENFERMERÍA</t>
  </si>
  <si>
    <t>DIPLOMADO EN GESTIÓN ESTRATÉGICA EN INVESTIGACIÓN, CIENCIA Y TECNOLOGÍA</t>
  </si>
  <si>
    <t>DIPLOMADO EN GESTIÓN ADMINISTRATIVA EN INSTITUCIONES DE EDUCACIÓN SUPERIOR</t>
  </si>
  <si>
    <t>DIPLOMADO  EN NUTRICIÓN APLICADA A LA PREVNCIÓ DE ENFERMEDADES CRÓNICAS</t>
  </si>
  <si>
    <t>DIPLOMADO EN DERECHO FARMACÉUTICO Y PROPIEDAD INTELECTUAL</t>
  </si>
  <si>
    <t>DIPLOMADO EN INFORMÁTICA BIOMÉDICA</t>
  </si>
  <si>
    <t>EPGVAC Y GYA</t>
  </si>
  <si>
    <t>DOCTORADO EN SALUD PÚBLICA</t>
  </si>
  <si>
    <t>DIPLOMADO EN GERENCIA HOSPITALARIA</t>
  </si>
  <si>
    <t>DIPLOMADO EN GESTION DE LA SEGURIDAD DEL PACIENTE Y LA CALIDAD EN</t>
  </si>
  <si>
    <t>DIPLOMADO EN ATENCION INTEGRAL EN SALUD BASADO EN LA FAMILIA Y LA</t>
  </si>
  <si>
    <t>DIPLOMADO EN AUDITORIA MEDICA EN SALUD OCUPACIONAL</t>
  </si>
  <si>
    <t>1.4.8</t>
  </si>
  <si>
    <t>8.1.8</t>
  </si>
  <si>
    <t>CERTIFICADOS DE ESTUDIOS ALUMNAS ESCUELA DE ENFERMERAS ARZOBISPO LOAYZA Y ESCUELA POR CONVENIO (POR AÑO)</t>
  </si>
  <si>
    <t>MATRICULA OTROS (RESERVA DE MATRÍCULA, REINCORPORACIÓN Y OTROS)</t>
  </si>
  <si>
    <t>DIPLOMADO EN DISEÑO DE PROYECTOS DE INVERSION PUBLICA EN EL SECTOR SALUD Y LOS SECTORES SOCIALES</t>
  </si>
  <si>
    <t>2.8.1</t>
  </si>
  <si>
    <t>2.8.2</t>
  </si>
  <si>
    <t>2.8.3</t>
  </si>
  <si>
    <t>2.8.4</t>
  </si>
  <si>
    <t>2.10.1</t>
  </si>
  <si>
    <t>2.10.2</t>
  </si>
  <si>
    <t>2.10.3</t>
  </si>
  <si>
    <t>2.10.4</t>
  </si>
  <si>
    <t>2.10.5</t>
  </si>
  <si>
    <t>2.10.6</t>
  </si>
  <si>
    <t>2.10.7</t>
  </si>
  <si>
    <t>10.2.1</t>
  </si>
  <si>
    <t>10.2.2</t>
  </si>
  <si>
    <t>10.2.3</t>
  </si>
  <si>
    <t>10.3.1</t>
  </si>
  <si>
    <t>10.3.2</t>
  </si>
  <si>
    <t>DERECHOS DE AUSPICIO A EVENTOS NACIONALES (HASTA 17 HORAS)</t>
  </si>
  <si>
    <t>GYA /FACULTADES</t>
  </si>
  <si>
    <t>DERECHOS DE AUSPICIO A EVENTOS NACIONALES (ENTRE 17 Y 51 HORAS)</t>
  </si>
  <si>
    <t>DERECHOS DE AUSPICIO A EVENTOS NACIONALES (MAS DE 51 HORAS)</t>
  </si>
  <si>
    <t>DERECHOS DE AUSPICIO A EVENTOS INTERNACIONALES (HASTA 17 HORAS)</t>
  </si>
  <si>
    <t>DERECHOS DE AUSPICIO A EVENTOS INTERNACIONALES (ENTRE 17 Y 51 HORAS)</t>
  </si>
  <si>
    <t>DERECHOS DE AUSPICIO A EVENTOS INTERNACIONALES (MAS DE 51 HORAS)</t>
  </si>
  <si>
    <t xml:space="preserve">CONSTANCIA DE RECORD DE NOTAS </t>
  </si>
  <si>
    <t xml:space="preserve">CONSTANCIA DE RECORD DE HORAS DE PRÁCTICAS </t>
  </si>
  <si>
    <t>CONSTANCIA DE PLAN DE ESTUDIOS</t>
  </si>
  <si>
    <t>12.1.17</t>
  </si>
  <si>
    <t>12.1.18</t>
  </si>
  <si>
    <t>12.1.19</t>
  </si>
  <si>
    <t>MATERIAL ACADÉMICO</t>
  </si>
  <si>
    <t>PROGRAMA DE TITULACIÓN EXTRAORDINARIA PARA BACHILLERES DE ENFERMERÍA</t>
  </si>
  <si>
    <t>15.2.3</t>
  </si>
  <si>
    <t>9.2.2</t>
  </si>
  <si>
    <t>9.3.2</t>
  </si>
  <si>
    <t>TOTAL</t>
  </si>
  <si>
    <t>REINCORPORACION (TODAS LAS CARRERAS EXCEPTO FAEDU)</t>
  </si>
  <si>
    <t>CUOTA (5)</t>
  </si>
  <si>
    <t>CUOTA (6)</t>
  </si>
  <si>
    <t>CONTADO</t>
  </si>
  <si>
    <t>EDUCACIÓN (LICENCIATURA)</t>
  </si>
  <si>
    <t>2.1.21</t>
  </si>
  <si>
    <t>2.1.22</t>
  </si>
  <si>
    <t>EDUCACIÓN INICIAL</t>
  </si>
  <si>
    <t>EDUCACIÓN PRIMARIA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</si>
  <si>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</si>
  <si>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</si>
  <si>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</si>
  <si>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</si>
  <si>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</si>
  <si>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</si>
  <si>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</si>
  <si>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</si>
  <si>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</si>
  <si>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</si>
  <si>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</si>
  <si>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</si>
  <si>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</si>
  <si>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</si>
  <si>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</si>
  <si>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</si>
  <si>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2.5.17</t>
  </si>
  <si>
    <t>INICIAL</t>
  </si>
  <si>
    <t>CUOTA</t>
  </si>
  <si>
    <t>MAESTRÍA EN GERIATRÍA Y GERONTOLOGÍA</t>
  </si>
  <si>
    <t>MAESTRÍA EN EPIDEMIOLOGÍA CLÍNICA</t>
  </si>
  <si>
    <t>2.11.10</t>
  </si>
  <si>
    <t>2.11.11</t>
  </si>
  <si>
    <t>2.11.12</t>
  </si>
  <si>
    <t>2.11.13</t>
  </si>
  <si>
    <t>2.11.14</t>
  </si>
  <si>
    <t>2.12.10</t>
  </si>
  <si>
    <t>2.12.11</t>
  </si>
  <si>
    <t>2.12.12</t>
  </si>
  <si>
    <t>2.12.13</t>
  </si>
  <si>
    <t>2.12.14</t>
  </si>
  <si>
    <t>2.12.15</t>
  </si>
  <si>
    <t>2.12.16</t>
  </si>
  <si>
    <t>2.12.17</t>
  </si>
  <si>
    <t>2.12.18</t>
  </si>
  <si>
    <t xml:space="preserve">PASANTIA EN MEDICINA TROPICAL - ALUMNO UNIVERSIDAD PERUANA ESTATAL </t>
  </si>
  <si>
    <t xml:space="preserve">PASANTIA EN MEDICINA TROPICAL - ALUMNO UNIVERSIDAD PERUANA PRIVADA </t>
  </si>
  <si>
    <t>PASANTÍAS TECNOLOGÍA MÉDICA OTRAS ESPECIALIDADES</t>
  </si>
  <si>
    <t>PASANTÍA CON PROGRAMA PARA ALUMNO DE UNIVERSIDAD ESTATAL</t>
  </si>
  <si>
    <t>PASANTÍA CON PROGRAMA PARA ALUMNO DE UNIVERSIDAD PRIVADA</t>
  </si>
  <si>
    <t>PASANTÍA CON PROGRAMA PARA ALUMNO DE UNIVERSIDAD EXTRANJERA</t>
  </si>
  <si>
    <t>PASANTÍA SIN PROGRAMA PARA ALUMNO DE UNIVERSIDAD ESTATAL (FACIEN, FAEST, FAPSI, FAVET)</t>
  </si>
  <si>
    <t>PASANTÍA SIN PROGRAMA PARA ALUMNO DE UNIVERSIDAD PRIVADA (FACIEN, FAEST, FAPSI, FAVET)</t>
  </si>
  <si>
    <t>PASANTÍA SIN PROGRAMA PARA ALUMNO DE UNIVERSIDAD EXTRANJERA (FACIEN, FAEST, FAPSI, FAVET)</t>
  </si>
  <si>
    <t>PASANTIA EN MEDICINA TROPICAL</t>
  </si>
  <si>
    <t>FAVEZ Y GYA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</si>
  <si>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</si>
  <si>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</si>
  <si>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</si>
  <si>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</si>
  <si>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</si>
  <si>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</si>
  <si>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</si>
  <si>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</si>
  <si>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</si>
  <si>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FACULTADES/GYA</t>
  </si>
  <si>
    <t>1.4.4</t>
  </si>
  <si>
    <t>1.4.5</t>
  </si>
  <si>
    <t>1.4.6</t>
  </si>
  <si>
    <t>2.7.16</t>
  </si>
  <si>
    <t>2.7.17</t>
  </si>
  <si>
    <t>2.7.18</t>
  </si>
  <si>
    <t>2.7.19</t>
  </si>
  <si>
    <t>2.7.20</t>
  </si>
  <si>
    <t>2.7.21</t>
  </si>
  <si>
    <t>2.7.22</t>
  </si>
  <si>
    <t>2.7.23</t>
  </si>
  <si>
    <t>2.7.24</t>
  </si>
  <si>
    <t>2.7.25</t>
  </si>
  <si>
    <t>2.7.26</t>
  </si>
  <si>
    <t>2.7.27</t>
  </si>
  <si>
    <t>2.7.28</t>
  </si>
  <si>
    <t>2.15.7</t>
  </si>
  <si>
    <t>2.15.8</t>
  </si>
  <si>
    <t>2.15.9</t>
  </si>
  <si>
    <t>2.15.10</t>
  </si>
  <si>
    <t>2.15.11</t>
  </si>
  <si>
    <t>2.15.12</t>
  </si>
  <si>
    <t>2.15.13</t>
  </si>
  <si>
    <t>2.15.14</t>
  </si>
  <si>
    <t>2.15.15</t>
  </si>
  <si>
    <t>2.15.16</t>
  </si>
  <si>
    <t>2.15.17</t>
  </si>
  <si>
    <t>2.15.18</t>
  </si>
  <si>
    <t>2.15.19</t>
  </si>
  <si>
    <t>2.15.20</t>
  </si>
  <si>
    <t>2.15.21</t>
  </si>
  <si>
    <t>2.15.22</t>
  </si>
  <si>
    <t>2.15.23</t>
  </si>
  <si>
    <t>EXAMEN DE SUFICIENCIA PARA CONVALIDACIÓN DE CURSO (POR CURSO)</t>
  </si>
  <si>
    <t>PROGRAMA DE ATENCION MEDICA INTEGRAL (PAMI) (ALUMNOS PRIMER AÑO)</t>
  </si>
  <si>
    <t xml:space="preserve">CURSO DESARROLLO DE TESIS MAESTRÍA </t>
  </si>
  <si>
    <t>MAESTRIA EN GESTIÓN DEL CUIDADO EN ENFERMERIA</t>
  </si>
  <si>
    <t>13.1.6</t>
  </si>
  <si>
    <t>CERTIFICACION DEL TITULO DE LA ESCUELA ARZOBISPO LOAYZA</t>
  </si>
  <si>
    <t xml:space="preserve">ACTA DE SUSTENTACION DE TESIS POSTGRADO </t>
  </si>
  <si>
    <t>DERECHO DE INSCRIPCION DE PROYECTO DE TESIS</t>
  </si>
  <si>
    <t xml:space="preserve">DERECHO DE SUSTENTACION DE TESIS POSTGRADO </t>
  </si>
  <si>
    <t xml:space="preserve">DERECHO DE SUSTENTACION DE TESIS PREGRADO </t>
  </si>
  <si>
    <t>REVISION DEL PROYECTO DE INVESTIGACION ENFERMERIA</t>
  </si>
  <si>
    <t>EXAMEN DE OFIMÁTICA - ESPECIALIDAD (INCL. CERTIFICADO)</t>
  </si>
  <si>
    <t>ACTUALIZACIÓN DEL PROGRAMA (POSGRADO)</t>
  </si>
  <si>
    <t>RECONOCIMIENTO DE PROGRAMA A PROGRAMA (POSGRADO)</t>
  </si>
  <si>
    <t>7.1.10</t>
  </si>
  <si>
    <t>EPG/FACULTADES</t>
  </si>
  <si>
    <t>ANUAL</t>
  </si>
  <si>
    <t>CUOTAS</t>
  </si>
  <si>
    <t>10.3.3</t>
  </si>
  <si>
    <t>1.1.3</t>
  </si>
  <si>
    <t>1.2.2</t>
  </si>
  <si>
    <t>1.2.3</t>
  </si>
  <si>
    <t>1.2.4</t>
  </si>
  <si>
    <t>1.3.2</t>
  </si>
  <si>
    <t>10.3.4</t>
  </si>
  <si>
    <t>DIPLOMA PROGRAMA DIPLOMADO EN MAESTRÍAS DE CERTIFICACIÓN PROGRESIVA (PROFESOR ORDINARIO O CON CONTRATO ANUAL MAYOR A 2 AÑOS - UPCH (TODAS LAS FACULTADES)</t>
  </si>
  <si>
    <t>12.1.20</t>
  </si>
  <si>
    <t>CONSTANCIA DE CARGA HORARIA (TODA LA CARRERA)</t>
  </si>
  <si>
    <t>MAESTRÍA EN EPIDEMIOLOGÍA Y SALUD PÚBLICA EN VETERINARIA</t>
  </si>
  <si>
    <t>MATRICULA ESPECIALIZACIÓN Y MAESTRÍA (TODOS LOS PROGRAMAS)</t>
  </si>
  <si>
    <t>MATRICULA DIPLOMADOS (TODOS LOS PROGRAMAS)</t>
  </si>
  <si>
    <t>REINCORPORACIÓN DIPLOMADOS, ESPECIALIZACIÓN O MAESTRÍA (TODAS LAS FACULTADES Y EPGVAC)</t>
  </si>
  <si>
    <t>MATRICULA CURSO DESARROLLO DE TESIS (MAESTRÍA)</t>
  </si>
  <si>
    <t>MATRICULA INGRESANTES (TODAS LAS CARRERAS)</t>
  </si>
  <si>
    <t>MATRÍCULA ALUMNOS CICLO II Y SUPERIOR (TODAS LAS CARRERAS)</t>
  </si>
  <si>
    <t>MATRÍCULA EDUCACIÓN (LICENCIATURA)</t>
  </si>
  <si>
    <t>UFBI/FACULTADES</t>
  </si>
  <si>
    <t>CARRERAS FAMED,FACIEN, FAEST, FAVEZ, FASPA, FAPSI</t>
  </si>
  <si>
    <t>PENSIONES SEGUNDA ESPECIALIZACIÓN ESTOMATOLOGÍA (INGRESANTES ADMISIÓN 2016)</t>
  </si>
  <si>
    <t>REPORTE DE EQUIVALENCIAS CUALITATIVAS DE NOTAS (ESPAÑA) X CADA AÑO ACADÉMICO</t>
  </si>
  <si>
    <t>MAESTRIA EN SALUD MENTAL</t>
  </si>
  <si>
    <t>DOCTORADO EN MEDICINA (EXTRANJEROS)</t>
  </si>
  <si>
    <t xml:space="preserve">FAMED </t>
  </si>
  <si>
    <t>EXAMEN DE TITULACIÓN DE ESPECIALIZACIÓN MEDICINA</t>
  </si>
  <si>
    <t>EVALUACIÓN CURRICULAR PARA LA TITULACIÓN EN LA SEGUNDA ESPECIALIZACIÓN (MODALIDAD ESCOLARIZADA)</t>
  </si>
  <si>
    <t>DERECHO PROCESO DE ADMISIÓN SEGUNDA ESPECIALIZACIÓN (RESIDENTADO MÉDICO)</t>
  </si>
  <si>
    <t>ROTACIÓN INVESTIGACIÓN</t>
  </si>
  <si>
    <t>ROTACIÓN RESIDENTES NACIONALES</t>
  </si>
  <si>
    <t>ROTACIÓN RESIDENTES LATINOAMERICA</t>
  </si>
  <si>
    <t>ROTACIÓN RESIDENTES EXTRANJEROS (USA-EUROPA)</t>
  </si>
  <si>
    <t>PASANTIAS / ROTACIONES (POR MES)</t>
  </si>
  <si>
    <t>PASANTÍAS / ROTACIONES ALUMNOS (POR MES)</t>
  </si>
  <si>
    <t>CERTIFICADO INTERNADO ROTATORIO</t>
  </si>
  <si>
    <t>CONSTANCIA DE CARGA HORARIA EN INGLÉS (TODA LA CARRERA)</t>
  </si>
  <si>
    <t>CONVALIDACIÓN DE CURSOS TRASLADO EXTERNO CARRERA MEDICINA (POR AÑO)</t>
  </si>
  <si>
    <t>RECARGO POR MATRICULA EXTEMPORANEA</t>
  </si>
  <si>
    <t>1.1.4</t>
  </si>
  <si>
    <t>1.4.9</t>
  </si>
  <si>
    <t>2.5.18</t>
  </si>
  <si>
    <t>2.5.19</t>
  </si>
  <si>
    <t>2.5.20</t>
  </si>
  <si>
    <t>2.5.21</t>
  </si>
  <si>
    <t>2.5.22</t>
  </si>
  <si>
    <t>2.5.23</t>
  </si>
  <si>
    <t>2.7.10</t>
  </si>
  <si>
    <t>2.7.11</t>
  </si>
  <si>
    <t>2.7.12</t>
  </si>
  <si>
    <t>2.7.13</t>
  </si>
  <si>
    <t>2.7.14</t>
  </si>
  <si>
    <t>2.7.15</t>
  </si>
  <si>
    <t>2.7.29</t>
  </si>
  <si>
    <t>2.7.30</t>
  </si>
  <si>
    <t>2.7.31</t>
  </si>
  <si>
    <t>2.7.32</t>
  </si>
  <si>
    <t>2.7.33</t>
  </si>
  <si>
    <t>2.7.34</t>
  </si>
  <si>
    <t>2.7.35</t>
  </si>
  <si>
    <t>2.7.36</t>
  </si>
  <si>
    <t>2.7.37</t>
  </si>
  <si>
    <t>2.7.38</t>
  </si>
  <si>
    <t>2.7.39</t>
  </si>
  <si>
    <t>2.7.40</t>
  </si>
  <si>
    <t>2.7.41</t>
  </si>
  <si>
    <t>2.7.42</t>
  </si>
  <si>
    <t>2.7.43</t>
  </si>
  <si>
    <t>2.11.15</t>
  </si>
  <si>
    <t>2.11.16</t>
  </si>
  <si>
    <t>2.11.17</t>
  </si>
  <si>
    <t>2.11.18</t>
  </si>
  <si>
    <t>4.1.8</t>
  </si>
  <si>
    <t>4.1.9</t>
  </si>
  <si>
    <t>4.1.10</t>
  </si>
  <si>
    <t>4.2.10</t>
  </si>
  <si>
    <t>4.2.11</t>
  </si>
  <si>
    <t>4.2.12</t>
  </si>
  <si>
    <t>6.3.14</t>
  </si>
  <si>
    <t>6.3.15</t>
  </si>
  <si>
    <t>8.1.9</t>
  </si>
  <si>
    <t>10.1.2</t>
  </si>
  <si>
    <t>12.1.21</t>
  </si>
  <si>
    <t>12.1.22</t>
  </si>
  <si>
    <t>15.1.3</t>
  </si>
  <si>
    <t xml:space="preserve">MAESTRÍA EN GERENCIA EN SALUD </t>
  </si>
  <si>
    <t>MAESTRIA SALUD PUBLICA Y SALUD GLOBAL</t>
  </si>
  <si>
    <t>MAESTRIA EN GERENCIA DE PROYECTOS Y PROGRAMAS SOCIALES</t>
  </si>
  <si>
    <t>MAESTRIA EN CIENCIAS EN INVESTIGACION EPIDEMIOLOGICA</t>
  </si>
  <si>
    <t xml:space="preserve">FASPA </t>
  </si>
  <si>
    <t>2.7.44</t>
  </si>
  <si>
    <t>2.7.45</t>
  </si>
  <si>
    <t>2.7.46</t>
  </si>
  <si>
    <t>2.7.47</t>
  </si>
  <si>
    <t>N° CUOTAS</t>
  </si>
  <si>
    <t>DOCTORADO EN CIENCIAS EN INVESTIGACIÓN EPIDEMIOLÓGICA</t>
  </si>
  <si>
    <t>DIPLOMADO EN AUDITORIA MEDICA</t>
  </si>
  <si>
    <t>DIPLOMADO DE INVESTIGACIÓN EN TECNOLOGÍA MÉDICA</t>
  </si>
  <si>
    <t>DIPLOMADO DE FISIOTERAPIA EN NEONATOLOGÍA</t>
  </si>
  <si>
    <t>DIPLOMADO EN ENDOCRINOLOGÍA GINECOLÓGICA</t>
  </si>
  <si>
    <t>DIPLOMADO EN ENFERMEDADES Y CIRUGÍA DE LA RETINA Y LA MÁCULA</t>
  </si>
  <si>
    <t>ESPECIALIZACIÓN EN SALUD PÚBLICA</t>
  </si>
  <si>
    <t>ETM</t>
  </si>
  <si>
    <t>ESPECIALIZACIÓN EN FISIOTERAPIA EN PEDIATRÍA</t>
  </si>
  <si>
    <t>ESPECIALIZACIÓN EN FISIOTERAPIA EN PEDIATRÍA (EGRESADOS ETM)</t>
  </si>
  <si>
    <t>2.7.48</t>
  </si>
  <si>
    <t>2.7.49</t>
  </si>
  <si>
    <t>2.7.50</t>
  </si>
  <si>
    <t>2.7.51</t>
  </si>
  <si>
    <t>2.1.23</t>
  </si>
  <si>
    <t>TALENTO ACADÉMICO</t>
  </si>
  <si>
    <t>UFBI</t>
  </si>
  <si>
    <t>REINCORPORACION EDUCACIÓN (LICENCIATURA)</t>
  </si>
  <si>
    <t>MATRÍCULA DOCTORADO (TODOS LOS PROGRAMAS)</t>
  </si>
  <si>
    <t>US$</t>
  </si>
  <si>
    <t>REINCORPORACION PARA DESARROLLO DE TESIS (PREGRADO O POSTGRADO)</t>
  </si>
  <si>
    <t>PENSION DOCTORADOS (INGRESANTES ADMISIÓN 2017)</t>
  </si>
  <si>
    <t>DOCTORADO EN SALUD PÚBLICA (EXTRANJEROS)</t>
  </si>
  <si>
    <t>DOCTORADO EN CIENCIAS EN INVESTIGACIÓN EPIDEMIOLÓGICA (EXTRANJEROS)</t>
  </si>
  <si>
    <t>DOCTORADO EN ESTOMATOLOGÍA - (ALUMNOS UNIV. PERUANAS)</t>
  </si>
  <si>
    <t>DOCTORADO EN ESTOMATOLOGÍA - (ALUMNOS UNIV. EXTRANJERAS)</t>
  </si>
  <si>
    <t>DOCTORADO EN PSICOLOGÍA</t>
  </si>
  <si>
    <t>DOCTORADO EN CIENCIAS CON MENCIÓN EN BIOQUIMICA Y BIOLOGÍA MOLECULAR</t>
  </si>
  <si>
    <t>DOCTORADO EN CIENCIAS CON MENCIÓN EN FISIOLOGÍA</t>
  </si>
  <si>
    <t>DOCTORADO EN CIENCIAS CON MENCIÓN EN MICROBIOLOGÍA</t>
  </si>
  <si>
    <t>DOCTORADO EN CIENCIAS CON MENCIÓN EN BIOQUIMICA Y BIOLOGÍA MOLECULAR (EXTRANJEROS)</t>
  </si>
  <si>
    <t>DOCTORADO EN CIENCIAS CON MENCIÓN EN FISIOLOGÍA (EXTRANJEROS)</t>
  </si>
  <si>
    <t>DOCTORADO EN CIENCIAS CON MENCIÓN EN MICROBIOLOGÍA (EXTRANJEROS)</t>
  </si>
  <si>
    <t>CUOTA US$</t>
  </si>
  <si>
    <t>MBA EN GESTIÓN INTEGRAL DEL AGUA</t>
  </si>
  <si>
    <t>MAESTRIA EN POLITICAS Y GESTION DE LA CIENCIA, TECNOLOGIA E INNOVACION (EXTRANJEROS)</t>
  </si>
  <si>
    <t>MBA EN GESTIÓN INTEGRAL DEL AGUA (EXTRANJEROS)</t>
  </si>
  <si>
    <t>MAESTRIA EN DIABETES Y OBESIDAD CON MENCIÓN EN MANEJO NUTRICIONAL</t>
  </si>
  <si>
    <t>MAESTRIA EN DIABETES Y OBESIDAD CON MENCIÓN EN MANEJO NUTRICIONAL (EXTRANJEROS)</t>
  </si>
  <si>
    <t>MAESTRÍA EN NEUROCIENCIAS</t>
  </si>
  <si>
    <t>MAESTRÍA EN NEUROCIENCIAS (EXTRANJEROS)</t>
  </si>
  <si>
    <t>MAESTRÍA EN EPIDEMIOLOGÍA Y SALUD PÚBLICA EN VETERINARIA (EXTRANJEROS)</t>
  </si>
  <si>
    <t>MAESTRÍA EN INVESTIGACIÓN EN CIENCIAS VETERINARIAS</t>
  </si>
  <si>
    <t>MAESTRÍA EN INVESTIGACIÓN EN CIENCIAS VETERINARIAS (EXTRANJEROS)</t>
  </si>
  <si>
    <t>MAESTRÍA EN PARASITOLOGÍA EN SANIDAD ACUICOLA (BECA FONDECYT)</t>
  </si>
  <si>
    <t>MAESTRÍA EN PARASITOLOGÍA EN SANIDAD ACUICOLA (EXTRANJEROS)</t>
  </si>
  <si>
    <t>MAESTRÍA EN GERENCIA EN SALUD (EXTRANJEROS)</t>
  </si>
  <si>
    <t>MAESTRIA SALUD PUBLICA Y SALUD GLOBAL (EXTRANJEROS)</t>
  </si>
  <si>
    <t>MAESTRIA EN CIENCIAS EN INVESTIGACION EPIDEMIOLOGICA (EXTRANJEROS)</t>
  </si>
  <si>
    <t>MAESTRIA EN GERENCIA DE PROYECTOS Y PROGRAMAS SOCIALES (EXTRANJEROS)</t>
  </si>
  <si>
    <t>MAESTRÍA EN INFORMÁTICA BIOMÉDICA EN SALUD GLOBAL</t>
  </si>
  <si>
    <t>MAESTRÍA EN INFORMÁTICA BIOMÉDICA EN SALUD GLOBAL (EXTRANJEROS)</t>
  </si>
  <si>
    <t>MAESTRIA EN EDUCACIÓN CON MENCIÓN EN DIDACTICA DE LA LECTURA Y ESCRITURA</t>
  </si>
  <si>
    <t>MAESTRIA EN EDUCACIÓN CON MENCIÓN EN DIDACTICA DE LA LECTURA Y ESCRITURA (EXTRANJEROS)</t>
  </si>
  <si>
    <t>MAESTRIA EN EDUCACIÓN CON MENCIÓN EN DOCENCIA E INVESTIGACIÓN EN EDUC. SUPERIOR</t>
  </si>
  <si>
    <t>MAESTRIA EN EDUCACIÓN CON MENCIÓN EN DOCENCIA E INVESTIGACIÓN EN EDUC. SUPERIOR (EXTRANJEROS)</t>
  </si>
  <si>
    <t>MAESTRÍA PSICOLOGÍA CLINICA (LIMA)</t>
  </si>
  <si>
    <t>MAESTRÍA PSICOLOGÍA CLINICA (TRUJILLO)</t>
  </si>
  <si>
    <t>MAESTRÍA PSICOLOGÍA CLINICA (CHICLAYO)</t>
  </si>
  <si>
    <t>MAESTRÍA PSICOLOGÍA CLINICA (CUSCO)</t>
  </si>
  <si>
    <t>MAESTRÍA PSICOLOGÍA EDUCACIONAL (LIMA)</t>
  </si>
  <si>
    <t>MAESTRÍA EN COMPORTAMIENTO ORGANIZACIONAL (LIMA)</t>
  </si>
  <si>
    <t>MAESTRÍA PSICOLOGÍA CLINICA (EXTRANJEROS) TODAS LAS SEDES</t>
  </si>
  <si>
    <t>MAESTRÍA EN EPIDEMIOLOGÍA CLÍNICA (EXTRANJEROS)</t>
  </si>
  <si>
    <t>MAESTRÍA EN GERIATRÍA Y GERONTOLOGÍA (EXTRANJEROS)</t>
  </si>
  <si>
    <t>MAESTRÍA EN ERGONOMÍA Y PSICOSOCIOLOGÍA APLICADA EN EL TRABAJO</t>
  </si>
  <si>
    <t>MAESTRÍA EN BIOQUÍMICA Y BIOLOGÍA MOLECULAR</t>
  </si>
  <si>
    <t>MAESTRÍA EN CIENCIAS DEL MAR</t>
  </si>
  <si>
    <t>MAESTRÍA EN FISIOLOGÍA</t>
  </si>
  <si>
    <t>MAESTRÍA EN MICROBIOLOGÍA (PROFESIONALIZANTE)</t>
  </si>
  <si>
    <t>MAESTRÍA EN CIENCIAS CON MENCIÓN EN MICROBIOLOGÍA</t>
  </si>
  <si>
    <t>MAESTRÍA EN DEMOGRAFÍA Y POBLACIÓN</t>
  </si>
  <si>
    <t>MAESTRÍA EN BIOQUÍMICA Y BIOLOGÍA MOLECULAR (EXTRANJEROS)</t>
  </si>
  <si>
    <t>MAESTRÍA EN CIENCIAS DEL MAR (EXTRANJEROS)</t>
  </si>
  <si>
    <t>MAESTRÍA EN FISIOLOGÍA (EXTRANJEROS)</t>
  </si>
  <si>
    <t>MAESTRÍA EN MICROBIOLOGÍA (PROFESIONALIZANTE) (EXTRANJEROS)</t>
  </si>
  <si>
    <t>MAESTRÍA EN CIENCIAS CON MENCIÓN EN MICROBIOLOGÍA (EXTRANJEROS)</t>
  </si>
  <si>
    <t>MAESTRÍA EN DEMOGRAFÍA Y POBLACIÓN (EXTRANJEROS)</t>
  </si>
  <si>
    <t>2.10.</t>
  </si>
  <si>
    <t>FACULTADES/EPG</t>
  </si>
  <si>
    <t>MATRÍCULA DOCTORADO (EXTRANJEROS)</t>
  </si>
  <si>
    <t>MATRÍCULA MAESTRIAS (EXTRANJEROS)</t>
  </si>
  <si>
    <t>DERECHO PROCESO DE ADMISIÓN MAESTRÍAS (EXTRANJEROS)</t>
  </si>
  <si>
    <t>DERECHO PROCESO DE ADMISIÓN DOCTORADOS (EXTRANJEROS)</t>
  </si>
  <si>
    <t>DERECHO PROCESO DE ADMISIÓN MAESTRÍA EN EDUCACIÓN</t>
  </si>
  <si>
    <t>FACULT / EPG</t>
  </si>
  <si>
    <t xml:space="preserve">       </t>
  </si>
  <si>
    <t>CONVALIDACIÓN  X CURSOS PREGRADO (TODAS LAS FACULTADES)(POR CURSO)</t>
  </si>
  <si>
    <t>CONVALIDACIÓN  DE CURSO DE POSGRADO (POR CURSO)</t>
  </si>
  <si>
    <t>PASANTIA POR REVALIDA DE TITULO MÉDICO CIRUJANO (POR MES) (NO INCLUYE PAGO DE SEDE HOSPITALARIA)</t>
  </si>
  <si>
    <t>INGENIERÍA BIOMÉDICA</t>
  </si>
  <si>
    <t>CATEGORIA A</t>
  </si>
  <si>
    <t>SEMESTRE</t>
  </si>
  <si>
    <t>CATEGORIA B</t>
  </si>
  <si>
    <t>CATEGORIA C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</si>
  <si>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</si>
  <si>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</si>
  <si>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</si>
  <si>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</si>
  <si>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</si>
  <si>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</si>
  <si>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</si>
  <si>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</si>
  <si>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</si>
  <si>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</si>
  <si>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</si>
  <si>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</si>
  <si>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</si>
  <si>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</si>
  <si>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</si>
  <si>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</si>
  <si>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</si>
  <si>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</si>
  <si>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</si>
  <si>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</si>
  <si>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</si>
  <si>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2.3.1</t>
  </si>
  <si>
    <t>A</t>
  </si>
  <si>
    <t>B</t>
  </si>
  <si>
    <t>C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</si>
  <si>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</si>
  <si>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</si>
  <si>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</si>
  <si>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</si>
  <si>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</si>
  <si>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</si>
  <si>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</si>
  <si>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</si>
  <si>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</si>
  <si>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</si>
  <si>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</si>
  <si>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</si>
  <si>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</si>
  <si>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</si>
  <si>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</si>
  <si>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</si>
  <si>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</si>
  <si>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>2.4.18</t>
  </si>
  <si>
    <t>2.4.19</t>
  </si>
  <si>
    <t>2.4.20</t>
  </si>
  <si>
    <t>2.4.21</t>
  </si>
  <si>
    <t>2.4.22</t>
  </si>
  <si>
    <t>2.4.23</t>
  </si>
  <si>
    <t>2.4.24</t>
  </si>
  <si>
    <t>PENSIONES PREGRADO POR CRÉDITO (INGRESANTES 2016 O ANTES)</t>
  </si>
  <si>
    <t>2.9.1</t>
  </si>
  <si>
    <t>2.9.2</t>
  </si>
  <si>
    <t>2.9.3</t>
  </si>
  <si>
    <t>2.9.4</t>
  </si>
  <si>
    <t>PASANTÍAS / ROTACIONES PROFESIONALES (POR MES)</t>
  </si>
  <si>
    <t>2.16.1</t>
  </si>
  <si>
    <t>2.16.2</t>
  </si>
  <si>
    <t>2.16.3</t>
  </si>
  <si>
    <t>2.16.4</t>
  </si>
  <si>
    <t>2.16.5</t>
  </si>
  <si>
    <t>2.16.6</t>
  </si>
  <si>
    <t>2.16.7</t>
  </si>
  <si>
    <t>2.16.8</t>
  </si>
  <si>
    <t>2.16.9</t>
  </si>
  <si>
    <t>2.16.10</t>
  </si>
  <si>
    <t>2.16.11</t>
  </si>
  <si>
    <t>2.16.12</t>
  </si>
  <si>
    <t>2.16.13</t>
  </si>
  <si>
    <t>2.16.14</t>
  </si>
  <si>
    <t>2.16.15</t>
  </si>
  <si>
    <t>2.16.16</t>
  </si>
  <si>
    <t>2.16.17</t>
  </si>
  <si>
    <t>2.16.18</t>
  </si>
  <si>
    <t>2.16.19</t>
  </si>
  <si>
    <t>2.16.20</t>
  </si>
  <si>
    <t>2.16.21</t>
  </si>
  <si>
    <t>2.16.22</t>
  </si>
  <si>
    <t>2.16.23</t>
  </si>
  <si>
    <t>2.17.1</t>
  </si>
  <si>
    <t>2.17.2</t>
  </si>
  <si>
    <t>2.17.3</t>
  </si>
  <si>
    <t>2.17.4</t>
  </si>
  <si>
    <t>2.17.5</t>
  </si>
  <si>
    <t>2.17.6</t>
  </si>
  <si>
    <t>2.17.7</t>
  </si>
  <si>
    <t>2.17.8</t>
  </si>
  <si>
    <t>2.17.9</t>
  </si>
  <si>
    <t>2.17.10</t>
  </si>
  <si>
    <t>2.17.11</t>
  </si>
  <si>
    <t>2.16.24</t>
  </si>
  <si>
    <t>2.16.25</t>
  </si>
  <si>
    <t>2.15.24</t>
  </si>
  <si>
    <t>2.15.25</t>
  </si>
  <si>
    <t>DERECHO PROCESO DE ADMISIÓN DIPLOMADOS PARA EXTRANJEROS (TODAS LAS FACULTADES)</t>
  </si>
  <si>
    <t>DERECHO PROCESO DE ADMISIÓN SEGUNDA ESPECIALIZACIÓN (EXCEPTO FAMED, FAEST Y FAEN)</t>
  </si>
  <si>
    <t>DERECHO PROCESO DE ADMISIÓN SEGUNDA ESPECIALIZACIÓN (ESTOMATOLOGÍA)</t>
  </si>
  <si>
    <t>COSTO ADMINISTRATIVO GESTIÓN DE COBRANZA ATRASADA</t>
  </si>
  <si>
    <t xml:space="preserve">DIPLOMADO EN POBLACIÓN Y SALUD </t>
  </si>
  <si>
    <t>DIPLOMAS EPGVAC POR DIPLOMADOS DE POSGRADO 24 HC</t>
  </si>
  <si>
    <t>DIPLOMAS EPGVAC POR DIPLOMADOS DE ACTUALIZACIÓN (&lt;24HC)</t>
  </si>
  <si>
    <t>DIPLOMAS EPGVAC POR DIPLOMADOS DE EXTENSIÓN</t>
  </si>
  <si>
    <t>CARTA DE PRESENTACIÓN DEL DIRECTOR DE LA EPGVAC</t>
  </si>
  <si>
    <t>CARTA DE PRESENTACIÓN DEL DIRECTOR DE LA EPGVAC EN INGLÉS</t>
  </si>
  <si>
    <t>DIPLOMADO EN FUNDAMENTOS METODOLÓGICOS DE LA INVESTIGACIÓN EN ONCOLOGÍA (VIRTUAL)</t>
  </si>
  <si>
    <t>DILOMADO EN ESTADISTCA EN INVESTIGACIÓN</t>
  </si>
  <si>
    <t>MAESTRIA EN BIOESTADISTICA</t>
  </si>
  <si>
    <t>2.17.12</t>
  </si>
  <si>
    <t>ESPECIALIZACIÓN EN ESTADISTICA EN INVESTIGACION</t>
  </si>
  <si>
    <t>2.1.10</t>
  </si>
  <si>
    <t>10.3.5</t>
  </si>
  <si>
    <t>10.3.6</t>
  </si>
  <si>
    <r>
      <t xml:space="preserve">COSTO ADMINISTRATIVO POR DEVOLUCIÓN </t>
    </r>
    <r>
      <rPr>
        <sz val="9"/>
        <rFont val="Calibri"/>
        <family val="2"/>
      </rPr>
      <t>(10% DEL MONTO POR DEVOLUCIÓN O RECTIFICACIÓN)</t>
    </r>
  </si>
  <si>
    <t>16.1.4</t>
  </si>
  <si>
    <t>18.1.9</t>
  </si>
  <si>
    <t>18.1.10</t>
  </si>
  <si>
    <t>20.2.1</t>
  </si>
  <si>
    <t>20.2.2</t>
  </si>
  <si>
    <t>20.2.3</t>
  </si>
  <si>
    <t>20.2.4</t>
  </si>
  <si>
    <t>20.2.5</t>
  </si>
  <si>
    <t>20.2.6</t>
  </si>
  <si>
    <t>20.3.1</t>
  </si>
  <si>
    <t>20.3.2</t>
  </si>
  <si>
    <t>20.3.3</t>
  </si>
  <si>
    <t>20.3.4</t>
  </si>
  <si>
    <t>20.3.5</t>
  </si>
  <si>
    <t>20.3.6</t>
  </si>
  <si>
    <t>1.2.</t>
  </si>
  <si>
    <t>1.4.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</si>
  <si>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</si>
  <si>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</si>
  <si>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</si>
  <si>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</si>
  <si>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</si>
  <si>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</si>
  <si>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</si>
  <si>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</si>
  <si>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</si>
  <si>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2.13.</t>
  </si>
  <si>
    <t>2.14.</t>
  </si>
  <si>
    <t>2.15.</t>
  </si>
  <si>
    <t>3.1.</t>
  </si>
  <si>
    <t>3.2.</t>
  </si>
  <si>
    <t>4.1.</t>
  </si>
  <si>
    <t>4.2.</t>
  </si>
  <si>
    <t>6.1.</t>
  </si>
  <si>
    <t>6.2.</t>
  </si>
  <si>
    <t>6.3.</t>
  </si>
  <si>
    <t>6.4.</t>
  </si>
  <si>
    <t>7.1.</t>
  </si>
  <si>
    <t>7.2.</t>
  </si>
  <si>
    <t>8.1.</t>
  </si>
  <si>
    <t>8.2.</t>
  </si>
  <si>
    <t>8.3.</t>
  </si>
  <si>
    <t>8.4.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</si>
  <si>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</si>
  <si>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</si>
  <si>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</si>
  <si>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</si>
  <si>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</si>
  <si>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</si>
  <si>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</si>
  <si>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</si>
  <si>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</si>
  <si>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11.4.</t>
  </si>
  <si>
    <t>14.1.</t>
  </si>
  <si>
    <t>14.2.</t>
  </si>
  <si>
    <t>15.1.</t>
  </si>
  <si>
    <t>15.2.</t>
  </si>
  <si>
    <t>20.1.</t>
  </si>
  <si>
    <t>20.2.</t>
  </si>
  <si>
    <t>20.3.</t>
  </si>
  <si>
    <t>20.4.</t>
  </si>
  <si>
    <t>2.6.26</t>
  </si>
  <si>
    <t>2.17.13</t>
  </si>
  <si>
    <t>2.17.14</t>
  </si>
  <si>
    <t>2.17.15</t>
  </si>
  <si>
    <t>2.17.16</t>
  </si>
  <si>
    <t>TECNOLOGIA MEDICA TERAPIA OCUPACIONAL</t>
  </si>
  <si>
    <t>GRADO DE MAESTRO (INCLUYE CALIGRAFIADO Y CERTIFICACIÓN)</t>
  </si>
  <si>
    <t>GRADO DE BACHILLER (INCLUYE CALIGRAFIADO Y CERTIFICACIÓN)</t>
  </si>
  <si>
    <t xml:space="preserve">GRADO DE BACHILLER (FAMED, FACIEN, FAEST, FAVET, FASPA Y FAPSI) </t>
  </si>
  <si>
    <t>GRADO DE BACHILLER (FAEDU, FAENF)</t>
  </si>
  <si>
    <t>GRADO DE DOCTOR (INCLUYE CALIGRAFIADO Y CERTIFICACIÓN)</t>
  </si>
  <si>
    <t>TITULO PROFESIONAL (INCLUYE CALIGRAFIADO Y CERTIFICACIÓN)</t>
  </si>
  <si>
    <t>TÍTULO ESPECIALISTA (SEGUNDA ESPECIALIZACIÓN) (INCLUYE CALIGRAFIADO Y CERTIFICACIÓN)</t>
  </si>
  <si>
    <t>DIPLOMAS POR DIPLOMADOS (INCLUYE CALIGRAFIADO Y CERTIFICACIÓN)</t>
  </si>
  <si>
    <t>1.2.5</t>
  </si>
  <si>
    <t>PASANTÍA INTERNACIONAL (GRUPAL) ALUMNOS LATINOAMERICANOS (PRE-INSCRIPCIÓN)</t>
  </si>
  <si>
    <t>PASANTÍA INTERNACIONAL (GRUPAL) ALUMNOS OTRAS REGIONES (PRE-INSCRIPCIÓN)</t>
  </si>
  <si>
    <t>PASANTÍA INTERNACIONAL (GRUPAL) ALUMNOS LATINOAMERICANOS (INSCRIPCIÓN)</t>
  </si>
  <si>
    <t>PASANTÍA INTERNACIONAL (GRUPAL) ALUMNOS OTRAS REGIONES (INSCRIPCIÓN)</t>
  </si>
  <si>
    <t>4.2.13</t>
  </si>
  <si>
    <t>4.2.14</t>
  </si>
  <si>
    <t>4.2.15</t>
  </si>
  <si>
    <t>4.2.16</t>
  </si>
  <si>
    <t># CUOTAS</t>
  </si>
  <si>
    <t>2.2.23</t>
  </si>
  <si>
    <t>ADMINISTRACION EN SALUD (PROGRAMA PCFT: PERSONAL CAPACITADO CON FORMACIÓN PARA TRABAJO)</t>
  </si>
  <si>
    <t>MATRÍCULA DIPLOMADOS (TODOS LOS PROGRAMAS) POR CURSOS (TRES O MÁS CURSOS)</t>
  </si>
  <si>
    <t>1.2.6</t>
  </si>
  <si>
    <t>MATRICULA DIPLOMADOS (TODOS LOS PROGRAMAS) POR CURSOS (POR CURSO HASTA DOS CURSOS)</t>
  </si>
  <si>
    <t>1.4.10</t>
  </si>
  <si>
    <t>PENSIONES DE PREGRADO (POR SEMESTRE) (INGRESANTES 2018 - 2017)</t>
  </si>
  <si>
    <t>PENSIONES DE PREGRADO (POR SEMESTRE)(INGRESANTES 2016 O ANTES)</t>
  </si>
  <si>
    <t>1.5</t>
  </si>
  <si>
    <t>SEPARACIÓN DE VACANTE</t>
  </si>
  <si>
    <t>CUOTA US$ (6)</t>
  </si>
  <si>
    <t>CONTADO SEM</t>
  </si>
  <si>
    <t>CUOTA (5) SEM</t>
  </si>
  <si>
    <t>CUOTA (6) SEM</t>
  </si>
  <si>
    <t>2.6.27</t>
  </si>
  <si>
    <t>2.6.28</t>
  </si>
  <si>
    <t>2.6.29</t>
  </si>
  <si>
    <t>2.6.30</t>
  </si>
  <si>
    <t>2.6.31</t>
  </si>
  <si>
    <t>2.6.32</t>
  </si>
  <si>
    <t>2.6.33</t>
  </si>
  <si>
    <t>2.6.34</t>
  </si>
  <si>
    <t>2.6.35</t>
  </si>
  <si>
    <t>2.6.36</t>
  </si>
  <si>
    <t>2.6.37</t>
  </si>
  <si>
    <t>2.6.38</t>
  </si>
  <si>
    <t>2.6.39</t>
  </si>
  <si>
    <t>2.6.40</t>
  </si>
  <si>
    <t>2.6.41</t>
  </si>
  <si>
    <t>2.6.42</t>
  </si>
  <si>
    <t>2.6.43</t>
  </si>
  <si>
    <t>2.6.44</t>
  </si>
  <si>
    <t>2.6.45</t>
  </si>
  <si>
    <t>2.6.46</t>
  </si>
  <si>
    <t>2.6.47</t>
  </si>
  <si>
    <t>2.6.48</t>
  </si>
  <si>
    <t>2.6.49</t>
  </si>
  <si>
    <t>2.6.50</t>
  </si>
  <si>
    <t>2.6.51</t>
  </si>
  <si>
    <t>2.6.52</t>
  </si>
  <si>
    <t>2.6.53</t>
  </si>
  <si>
    <t>2.6.54</t>
  </si>
  <si>
    <t>2.6.55</t>
  </si>
  <si>
    <t>2.6.56</t>
  </si>
  <si>
    <t>2.6.57</t>
  </si>
  <si>
    <t>2.6.58</t>
  </si>
  <si>
    <t>2.6.59</t>
  </si>
  <si>
    <t>2.6.60</t>
  </si>
  <si>
    <t>2.6.61</t>
  </si>
  <si>
    <t>2.6.62</t>
  </si>
  <si>
    <t>2.6.63</t>
  </si>
  <si>
    <t>2.6.64</t>
  </si>
  <si>
    <t>2.6.65</t>
  </si>
  <si>
    <t>2.6.66</t>
  </si>
  <si>
    <t>2.6.67</t>
  </si>
  <si>
    <t>2.6.68</t>
  </si>
  <si>
    <t>2.6.69</t>
  </si>
  <si>
    <t>2.6.70</t>
  </si>
  <si>
    <t>2.6.71</t>
  </si>
  <si>
    <t>2.6.72</t>
  </si>
  <si>
    <t>2.6.73</t>
  </si>
  <si>
    <t>2.6.74</t>
  </si>
  <si>
    <t>2.6.75</t>
  </si>
  <si>
    <t>2.6.76</t>
  </si>
  <si>
    <t>2.6.77</t>
  </si>
  <si>
    <t>2.6.78</t>
  </si>
  <si>
    <t>2.6.79</t>
  </si>
  <si>
    <t>CUOTA US$ (5)</t>
  </si>
  <si>
    <t>MAX 100,00</t>
  </si>
  <si>
    <t>CURSO ASISTENTES DENTALES 2018</t>
  </si>
  <si>
    <t>FASPA, FAPSI</t>
  </si>
  <si>
    <t>10.2.4</t>
  </si>
  <si>
    <t>1.3.3</t>
  </si>
  <si>
    <t>MATRÍCULA DOCTORADO (EPG) PARA BECARIOS</t>
  </si>
  <si>
    <t>RESERVA DE MATRÍCULA DOCTORADO (EPG) POR SEMESTRE   PARA LOS BECARIOS</t>
  </si>
  <si>
    <t>1.4.11</t>
  </si>
  <si>
    <r>
      <t>EVALUACION DE EXPE</t>
    </r>
    <r>
      <rPr>
        <sz val="9"/>
        <rFont val="Calibri"/>
        <family val="2"/>
      </rPr>
      <t xml:space="preserve">DIENTE PARA REVALIDA DE GRADO DE MAGISTER O DOCTOR  </t>
    </r>
  </si>
  <si>
    <t>CONSTANCIA DE EGRESADO (CARRERAS, SEGUNDA ESPECIALIZACIÓN  Y PROGRAMAS DE POSGRADO)</t>
  </si>
  <si>
    <t>CONSTANCIA DE EGRESADO EN INGLÉS (CARRERAS, SEGUNDA ESPECIALIZACIÓN  Y PROGRAMAS DE POSGRADO)</t>
  </si>
  <si>
    <r>
      <t xml:space="preserve">CONSTANCIA DE PARTICIPACIÓN EN CURSOS DE </t>
    </r>
    <r>
      <rPr>
        <sz val="9"/>
        <rFont val="Calibri"/>
        <family val="2"/>
      </rPr>
      <t>EDUCACION CONTINUA (DE ASISTENCIA LIBRE)</t>
    </r>
  </si>
  <si>
    <t>MAESTRÍA EN MEDICINA OCUPACIONAL Y DEL MEDIO AMBIENTE</t>
  </si>
  <si>
    <r>
      <t xml:space="preserve">PROGRAMA PARA ALUMNO DE UNIVERSIDAD PERUANA </t>
    </r>
    <r>
      <rPr>
        <sz val="9"/>
        <rFont val="Calibri"/>
        <family val="2"/>
      </rPr>
      <t>(POR MES) PAUP</t>
    </r>
  </si>
  <si>
    <r>
      <t xml:space="preserve">PROGRAMA PARA ALUMNO DE UNIVERSIDAD EXTRANJERA </t>
    </r>
    <r>
      <rPr>
        <sz val="9"/>
        <rFont val="Calibri"/>
        <family val="2"/>
      </rPr>
      <t>(POR MES) PAUE</t>
    </r>
  </si>
  <si>
    <t>GRADO DE MAESTRO (EPG Y TODAS LAS FACULTADES)</t>
  </si>
  <si>
    <t>PROFESOR ORDINARIO O CON CONTRATO ANUAL MAYOR A 2 AÑOS - UPCH (EPG Y TODAS LAS FACULTADES)</t>
  </si>
  <si>
    <t>GRADO DE DOCTOR (EPG Y TODAS LAS FACULTADES)</t>
  </si>
  <si>
    <r>
      <t>EVALUACION DE EXPE</t>
    </r>
    <r>
      <rPr>
        <sz val="9"/>
        <rFont val="Calibri"/>
        <family val="2"/>
      </rPr>
      <t>DIENTE PARA REVALIDA DE GRADO DE BACHILLER (TODAS LAS FACULTADES)</t>
    </r>
  </si>
  <si>
    <r>
      <t>EVALUACION DE EXPE</t>
    </r>
    <r>
      <rPr>
        <sz val="9"/>
        <rFont val="Calibri"/>
        <family val="2"/>
      </rPr>
      <t>DIENTE PARA REVALIDA DE TITULO PROFESIONAL (TODAS LAS FACULTADES)</t>
    </r>
  </si>
  <si>
    <t>DIPLOMADO EN MONITOREO Y EVALUACIÓN DE PLANES, PROGRAMAS Y PROYECTOS DE DASARROLLO</t>
  </si>
  <si>
    <t>DIPLOMADO EN SEXUALIDAD, DERECHOS HUMANOS Y POLÍTICAS EN EDUCACIÓN Y SALUD</t>
  </si>
  <si>
    <t xml:space="preserve">DIPLOMADO EN BUENAS PRÁCTICAS, BIOETICA, REGULACIÓN Y GESTIÓN DE LA INVESTIGACIÓN CLÍNICA </t>
  </si>
  <si>
    <t>19.1.20</t>
  </si>
  <si>
    <t>19.1.21</t>
  </si>
  <si>
    <t>19.1.22</t>
  </si>
  <si>
    <t>19.1.23</t>
  </si>
  <si>
    <t>19.1.24</t>
  </si>
  <si>
    <t>19.1.25</t>
  </si>
  <si>
    <t>2.5.24</t>
  </si>
  <si>
    <t xml:space="preserve">ALUMNOS BECA CAFED </t>
  </si>
  <si>
    <t>TARIFA C</t>
  </si>
  <si>
    <t>CICLO ALFA - MODULO COMPLETO</t>
  </si>
  <si>
    <t>CICLO ALFA - MODULO BIOLOGÍA</t>
  </si>
  <si>
    <t>CICLO ALFA - MODULO QUÍMICA</t>
  </si>
  <si>
    <t>CICLO ALFA - MODULO MATEMATICAS</t>
  </si>
  <si>
    <t>CICLO ALFA - MODULO COMPRENSIÓN LECTORA</t>
  </si>
  <si>
    <t>DIPLOMADO EN ENDODONCIA CLÍNICA  (ALUMNOS UNIV. PERUANA)</t>
  </si>
  <si>
    <t>DIPLOMADO EN ENDODONCIA CLÍNICA (ALUMNOS UNIV. EXTRANJERA)</t>
  </si>
  <si>
    <t>ESPECIALISTA EN ADICCIONES CON ENFOQUE DE GÉNERO (CONVENIO FAPSI - CARE)</t>
  </si>
  <si>
    <t>1.4.12</t>
  </si>
  <si>
    <t>1.4.13</t>
  </si>
  <si>
    <t>1.2.7</t>
  </si>
  <si>
    <t>MATRICULA MAESTRÍA (TODOS LOS PROGRAMAS) POR CURSOS (POR CURSO HASTA DOS CURSOS)</t>
  </si>
  <si>
    <t>1.2.8</t>
  </si>
  <si>
    <t>MATRÍCULA MAESTRÍA (TODOS LOS PROGRAMAS) POR CURSOS (TRES O MÁS CURSOS)</t>
  </si>
  <si>
    <t>7.1.16</t>
  </si>
  <si>
    <t>DERECHO DE PROCESO DE ADMISIÓN DOCTORADO EN CIENCIAS DE LA VIDA </t>
  </si>
  <si>
    <t>7.1.11</t>
  </si>
  <si>
    <t>7.1.12</t>
  </si>
  <si>
    <t>7.1.13</t>
  </si>
  <si>
    <t>7.1.14</t>
  </si>
  <si>
    <t>DERECHO PROCESO DE ADMISIÓN DOCTORADOS (EPGVAC Y TODAS LAS FACULTADES EXCEPTO FAEST)</t>
  </si>
  <si>
    <t>DERECHO PROCESO DE ADMISIÓN DOCTORADO (ESTOMATOLOGÍA)</t>
  </si>
  <si>
    <t>7.1.15</t>
  </si>
  <si>
    <t>DERECHO PROCESO DE ADMISIÓN A PREGRADO (INGENIERIA BIOMÉDICA)</t>
  </si>
  <si>
    <t>2.12.19</t>
  </si>
  <si>
    <t>DOCTORADO EN CIENCIAS DE LA VIDA (NO CONVENIO FRANCIA)</t>
  </si>
  <si>
    <t>1.3.4</t>
  </si>
  <si>
    <t>MATRÍCULA DOCTORADO EN CIENCIAS DE LA VIDA</t>
  </si>
  <si>
    <t>TARIFARIO ACADEMICO UPCH 2019</t>
  </si>
  <si>
    <t>REINCORPORACION ALUMNOS BECARIOS PRONABEC (TODAS LAS CARRERAS)</t>
  </si>
  <si>
    <t>REINCORPORACION DOCTORADO (TODAS LAS FACULTADES Y EPGVAC)</t>
  </si>
  <si>
    <t>1.4.14</t>
  </si>
  <si>
    <t>PENSIONES DE PREGRADO (POR SEMESTRE) (INGRESANTES 2019)</t>
  </si>
  <si>
    <t>PENSIONES PREGRADO POR CRÉDITO (INGRESANTES 2017-2018-2019)</t>
  </si>
  <si>
    <r>
      <t>ALUMNOS BECA 18 (TODAS LAS CARRERAS)</t>
    </r>
    <r>
      <rPr>
        <b/>
        <sz val="9"/>
        <rFont val="Calibri"/>
        <family val="2"/>
        <scheme val="minor"/>
      </rPr>
      <t xml:space="preserve"> (SOLO PARA CURSOS DESAPROBADOS Y RETIRADOS)</t>
    </r>
  </si>
  <si>
    <t>PENSION MAESTRÍAS (INGRESANTES ADMISIÓN 2017 O ANTES)</t>
  </si>
  <si>
    <t>PENSION DOCTORADOS (INGRESANTES ADMISIÓN 2016 O ANTES)</t>
  </si>
  <si>
    <t>PENSION DOCTORADOS (INGRESANTES ADMISIÓN 2018-2019)</t>
  </si>
  <si>
    <t>PENSIONES SEGUNDA ESPECIALIZACIÓN ESTOMATOLOGÍA (INGRESANTES ADMISIÓN 2017 O ANTES)</t>
  </si>
  <si>
    <t>DERECHO PROCESO DE ADMISIÓN A PREGRADO MEDICINA</t>
  </si>
  <si>
    <t>DERECHO PROCESO DE ADMISIÓN A PREGRADO OTRAS CARRERAS EXCEPTO MEDICINA E ING. BIOMÉDICA)</t>
  </si>
  <si>
    <t>DERECHO PROCESO DE ADMISIÓN MAESTRÍAS (EXCEPTO EDUCACIÓN)</t>
  </si>
  <si>
    <t>RESERVA DE MATRICULA INGRESANTES (TODAS LAS CARRERAS) POR SEMESTRE</t>
  </si>
  <si>
    <t>RESERVA DE MATRICULA (TODAS LAS CARRERAS EXCEPTO LICENCIATURA FAEDU) POR SEMESTRE</t>
  </si>
  <si>
    <t>RESERVA DE MATRICULA EDUCACIÓN (LICENCIATURA) POR SEMESTRE</t>
  </si>
  <si>
    <t>RESERVA DE MATRICULA BECARIOS PRONABEC (TODAS LAS CARRERAS) POR SEMESTRE</t>
  </si>
  <si>
    <t xml:space="preserve">MAESTRÍA EN CIRUGÍA BUCAL Y MAXILOFACIAL(NACIONALES) </t>
  </si>
  <si>
    <t>MAESTRÍA EN CIRUGÍA BUCAL Y MAXILOFACIAL (EXTRANJEROS)</t>
  </si>
  <si>
    <t>MAESTRÍA EN ENDODONCIA (NACIONALES)</t>
  </si>
  <si>
    <t>MAESTRÍA EN ENDODONCIA (EXTRANJEROS)</t>
  </si>
  <si>
    <t>MAESTRÍA EN ESTOMATOLOGÍA DE PACIENTES ESPECIALES (NACIONALES)</t>
  </si>
  <si>
    <t>MAESTRÍA EN ESTOMATOLOGÍA DE PACIENTES ESPECIALES (EXTRANJEROS)</t>
  </si>
  <si>
    <t xml:space="preserve">MAESTRÍA EN IMPLANTOLOGIA ORAL INTEGRAL (NACIONALES) </t>
  </si>
  <si>
    <t>MAESTRÍA EN IMPLANTOLOGIA ORAL INTEGRAL  (EXTRANJEROS)</t>
  </si>
  <si>
    <t xml:space="preserve">MAESTRÍA EN ODONTOLOGÍA RESTAURADORA Y ESTÉTICA (NACIONALES) </t>
  </si>
  <si>
    <t>MAESTRÍA EN ODONTOLOGÍA RESTAURADORA Y ESTÉTICA (EXTRANJEROS)</t>
  </si>
  <si>
    <t xml:space="preserve">MAESTRÍA EN ODONTOLOGÍA PEDIÁTRICA (NACIONALES) </t>
  </si>
  <si>
    <t>MAESTRÍA EN ODONTOLOGÍA PEDIÁTRICA (EXTRANJEROS)</t>
  </si>
  <si>
    <t xml:space="preserve">MAESTRÍA EN ORTODONCIA Y ORTOPEDIA MAXILAR (NACIONALES) </t>
  </si>
  <si>
    <t>MAESTRÍA  EN ORTODONCIA Y ORTOPEDIA MAXILAR (EXTRANJEROS)</t>
  </si>
  <si>
    <t xml:space="preserve">MAESTRÍA EN PERIODONCIA E IMPLANTOLOGÍA (NACIONALES) </t>
  </si>
  <si>
    <t>MAESTRÍA EN PERIODONCIA E IMPLANTOLOGÍA (EXTRANJEROS)</t>
  </si>
  <si>
    <t xml:space="preserve">MAESTRÍA EN RADIOLOGÍA ORAL Y MAXILOFACIAL PRESENCIAL (NACIONALES) </t>
  </si>
  <si>
    <t>MAESTRÍA EN RADIOLOGÍA ORAL Y MAXILOFACIAL PRESENCIAL (EXTRANJEROS)</t>
  </si>
  <si>
    <t xml:space="preserve">MAESTRÍA EN REHABILITACIÓN ORAL (NACIONALES) </t>
  </si>
  <si>
    <t>MAESTRÍA EN REHABILITACIÓN ORAL (EXTRANJEROS)</t>
  </si>
  <si>
    <t>MAESTRÍA EN MEDICINA CON MENCIÓN NACIONALES  (INGRESANTES 2019)</t>
  </si>
  <si>
    <t>MAESTRÍA EN MEDICINA CON MENCIÓN EXTRANJEROS  (INGRESANTES 2019)</t>
  </si>
  <si>
    <t>MAESTRÍA EN MEDICINA CON MENCIÓN NACIONALES  (INGRESANTES 2018)</t>
  </si>
  <si>
    <t>MAESTRÍA EN MEDICINA CON MENCIÓN EXTRANJEROS  (INGRESANTES 2018)</t>
  </si>
  <si>
    <t>MAESTRÍA EN EPIDEMIOLOGÍA CLÍNICA NACIONALES (INGRESANTES 2019)</t>
  </si>
  <si>
    <t>no aplica</t>
  </si>
  <si>
    <t>MAESTRÍA EN EPIDEMIOLOGÍA CLÍNICA EXTRANJEROS  (INGRESANTES 2019)</t>
  </si>
  <si>
    <t>MAESTRÍA EN EPIDEMIOLOGÍA CLÍNICA NACIONALES (INGRESANTES 2018)</t>
  </si>
  <si>
    <t>MAESTRÍA EN EPIDEMIOLOGÍA CLÍNICA EXTRANJEROS  (INGRESANTES 2018)</t>
  </si>
  <si>
    <t>MAESTRIA EN SALUD MENTAL  PARA NIÑOS Y ADOLESCENTE  NACIONALES (INGRESANTES 2019</t>
  </si>
  <si>
    <t>MAESTRIA EN SALUD MENTAL  PARA NIÑOS Y ADOLESCENTE  EXTRANJEROS  (INGRESANTES 2019)</t>
  </si>
  <si>
    <t>MAESTRIA EN SALUD MENTAL  PARA NIÑOS Y ADOLESCENTE  NACIONALES (INGRESANTES 2018)</t>
  </si>
  <si>
    <t>MAESTRIA EN SALUD MENTAL  PARA NIÑOS Y ADOLESCENTE  EXTRANJEROS  (INGRESANTES 2018)</t>
  </si>
  <si>
    <t>MAESTRIA EN GENÉTICA HUMANA NACIONALES (INGRESANTES 2019)</t>
  </si>
  <si>
    <t>MAESTRIA EN GENÉTICA HUMANA EXTRANJEROS  (INGRESANTES 2019)</t>
  </si>
  <si>
    <t>MAESTRIA EN GENÉTICA HUMANA NACIONALES (INGRESANTES 2018)</t>
  </si>
  <si>
    <t>MAESTRIA EN GENÉTICA HUMANA EXTRANJEROS  (INGRESANTES 2018)</t>
  </si>
  <si>
    <t>FED REVISION DE PROYECTO DE TESIS(POSTGRADO Y PREGRADO)</t>
  </si>
  <si>
    <t>19.1.26</t>
  </si>
  <si>
    <t>MAESTRIA EN GESTIÓN DEL CUIDADO EN ENFERMERIA (INGRESANTES 2019)</t>
  </si>
  <si>
    <t>MAESTRIA EN GESTIÓN DEL CUIDADO EN ENFERMERIA (INGRESANTES 2018)</t>
  </si>
  <si>
    <t>2.6.80</t>
  </si>
  <si>
    <t>CONTADO SEM S/.</t>
  </si>
  <si>
    <t>DIPLOMADO EN CIRUGÍA ORAL (NACIONALES)</t>
  </si>
  <si>
    <t>DIPLOMADO EN CIRUGÍA ORAL (EXTRANJEROS)</t>
  </si>
  <si>
    <t>DIPLOMADO EN MEDICINA ORAL (NACIONALES)</t>
  </si>
  <si>
    <t>DIPLOMADO EN MEDICINA ORAL  (EXTRANJEROS)</t>
  </si>
  <si>
    <t>DIPLOMADO EN ODONTOLOGÍA RESTAURADORA Y ESTÉTICA (NACIONALES)</t>
  </si>
  <si>
    <t>DIPLOMADO EN ODONTOLOGÍA RESTAURADORA Y ESTÉTICA  (EXTRANJEROS)</t>
  </si>
  <si>
    <t>DIPLOMADO EN PERIODONCIA (NACIONALES)</t>
  </si>
  <si>
    <t>DIPLOMADO EN PERIODONCIA (EXTRANJEROS)</t>
  </si>
  <si>
    <t>DIPLOMADO EN ORTODONCIA (NACIONALES)</t>
  </si>
  <si>
    <t>DIPLOMADO EN ORTODONCIA (EXTRANJEROS)</t>
  </si>
  <si>
    <t>DIPLOMADO EN REHABILITACIÓN ORAL (NACIONALES)</t>
  </si>
  <si>
    <t>DIPLOMADO EN REHABILITACIÓN ORAL (EXTRANJEROS)</t>
  </si>
  <si>
    <t xml:space="preserve">DIPLOMADO EN ECOGRAFÍA ESPECIALIZADA EN EL PACIENTE CRÍTICO </t>
  </si>
  <si>
    <t>DIPLOMADO EN EVALUACIÓN MÉDICO OCUPACIONAL</t>
  </si>
  <si>
    <t>DIPLOMADO EN GASTROENTEROLOGÍA</t>
  </si>
  <si>
    <t>DIPLOMADO EN RIESGOS PSICOSOCIALES EN EL TRABAJO Y PSICOLOGIA DE LA SALUD OCUPACIONAL</t>
  </si>
  <si>
    <t>DIPLOMADO EN SALUD OCUPACIONAL Y DEL MEDIO AMBIENTE</t>
  </si>
  <si>
    <t>PENSIONES DE DIPLOMADOS (INGRESANTES ADMISIÓN 2019)</t>
  </si>
  <si>
    <t>PENSIONES DE DIPLOMADOS (INGRESANTES ADMISIÓN 2018 O ANTES)</t>
  </si>
  <si>
    <t>DIPLOMADO EN ECOGRAFÍA ESPECIALIZADA EN EL PACIENTE CRÍTICO</t>
  </si>
  <si>
    <t xml:space="preserve">DIPLOMADO EN ENFERMEDADES Y CIRUGÍA DE LA RETINA Y LA MÁCULA </t>
  </si>
  <si>
    <t xml:space="preserve">DIPLOMADO EN EVALUACIÓN MÉDICO OCUPACIONAL </t>
  </si>
  <si>
    <t xml:space="preserve">DIPLOMADO DE FISIOTERAPIA EN NEONATOLOGÍA </t>
  </si>
  <si>
    <t xml:space="preserve">DIPLOMADO EN GASTROENTEROLOGÍA </t>
  </si>
  <si>
    <t xml:space="preserve">DIPLOMADO DE INVESTIGACIÓN EN TECNOLOGÍA MÉDICA </t>
  </si>
  <si>
    <t>ESPECIALIZACIÓN EN CIRUGÍA ORAL Y MAXILOFACIAL (NACIONALES)</t>
  </si>
  <si>
    <t>ESPECIALIZACIÓN EN CIRUGÍA ORAL Y MAXILOFACIAL (EXTRANJEROS)</t>
  </si>
  <si>
    <t>ESPECIALIZACIÓN EN MEDICINA Y PATOLOGÍA ESTOMATOLÓGICA (NACIONALES)</t>
  </si>
  <si>
    <t>ESPECIALIZACIÓN EN MEDICINA Y PATOLOGÍA ESTOMATOLÓGICA (EXTRANJEROS)</t>
  </si>
  <si>
    <t>ESPECIALIZACIÓN EN ORTODONCIA Y ORTOPEDIA MAXILAR (NACIONALES)</t>
  </si>
  <si>
    <t>ESPECIALIZACIÓN EN ORTODONCIA Y ORTOPEDIA MAXILAR (EXTRANJEROS)</t>
  </si>
  <si>
    <t>ESPECIALIZACIÓN EN ENDODONCIA (NACIONALES)</t>
  </si>
  <si>
    <t>ESPECIALIZACIÓN EN ENDODONCIA (EXTRANJEROS)</t>
  </si>
  <si>
    <t>ESPECIALIZACIÓN EN ESTOMATOLOGIA DE PACIENTES ESPECIALES (NACIONALES)</t>
  </si>
  <si>
    <t>ESPECIALIZACIÓN EN ESTOMATOLOGIA DE PACIENTES ESPECIALES (EXTRANJEROS)</t>
  </si>
  <si>
    <t>ESPECIALIZACIÓN EN IMPLANTOLOGÍA ORAL INTEGRAL (NACIONALES)</t>
  </si>
  <si>
    <t>ESPECIALIZACIÓN EN IMPLANTOLOGÍA ORAL INTEGRAL (EXTRANJEROS)</t>
  </si>
  <si>
    <t>ESPECIALIZACIÓN EN ODONTOLOGÍA PEDIÁTRICA (NACIONALES)</t>
  </si>
  <si>
    <t>ESPECIALIZACIÓN EN ODONTOLOGÍA PEDIÁTRICA (EXTRANJEROS)</t>
  </si>
  <si>
    <t>ESPECIALIZACIÓN EN ODONTOLOGÍA RESTAURADORA Y ESTÉTICA (NACIONALES)</t>
  </si>
  <si>
    <t>ESPECIALIZACIÓN EN ODONTOLOGÍA RESTAURADORA Y ESTÉTICA (EXTRANJEROS)</t>
  </si>
  <si>
    <t>ESPECIALIZACIÓN EN PERIODONCIA E IMPLANTES (NACIONALES)</t>
  </si>
  <si>
    <t>ESPECIALIZACIÓN EN PERIODONCIA E IMPLANTES (EXTRANJEROS)</t>
  </si>
  <si>
    <t>ESPECIALIZACIÓN EN RADIOLOGÍA ORAL Y MAXILOFACIAL - PRESENCIAL (NACIONALES)</t>
  </si>
  <si>
    <t>ESPECIALIZACIÓN EN RADIOLOGÍA ORAL Y MAXILOFACIAL - PRESENCIAL (EXTRANJEROS)</t>
  </si>
  <si>
    <t>ESPECIALIZACION EN RADIOLOGIA ORAL Y MAXILOFACIAL - VIRTUAL (NACIONALES)</t>
  </si>
  <si>
    <t>ESPECIALIZACION EN RADIOLOGIA ORAL Y MAXILOFACIAL - VIRTUAL (EXTRANJEROS</t>
  </si>
  <si>
    <t>ESPECIALIZACIÓN EN REHABILITACIÓN ORAL (NACIONALES)</t>
  </si>
  <si>
    <t xml:space="preserve">ESPECIALIZACIÓN EN REHABILITACIÓN ORAL (EXTRANJEROS) </t>
  </si>
  <si>
    <t>ESPECIALIZACIÓN EN SALUD PÚBLICA ESTOMATOLÓGICA (NACIONALES)</t>
  </si>
  <si>
    <t xml:space="preserve">ESPECIALIZACIÓN EN SALUD PÚBLICA ESTOMATOLÓGICA (EXTRANJEROS) </t>
  </si>
  <si>
    <t>PENSIONES SEGUNDA ESPECIALIZACIÓN ESTOMATOLOGÍA (INGRESANTES ADMISIÓN 2018)</t>
  </si>
  <si>
    <t>ESPECIALIZACIÓN EN AUDITORÍA ODONTOLÓGICA (NACIONALES)</t>
  </si>
  <si>
    <t>ESPECIALIZACIÓN EN AUDITORÍA ODONTOLÓGICA (EXTRANJEROS)</t>
  </si>
  <si>
    <t>PENSIONES SEGUNDA ESPECIALIZACIÓN ESTOMATOLOGÍA (INGRESANTES ADMISIÓN 2019)</t>
  </si>
  <si>
    <t>TOTAL S/.</t>
  </si>
  <si>
    <t>CUOTA (6) SEM S/.</t>
  </si>
  <si>
    <t>ESPECIALIZACIÓN EN SALUD PUBLICA ESTOMATOLOGICA (NACIONALES)</t>
  </si>
  <si>
    <t xml:space="preserve">ESPECIALIZACIÓN EN SALUD PUBLICA ESTOMATOLOGICA  (EXTRANJEROS) </t>
  </si>
  <si>
    <t>ESPECIALIZACIÓN EN ENFERMERIA (INGRESANTES ADMISIÓN 2019)</t>
  </si>
  <si>
    <t>ESPECIALIZACIÓN EN ENFERMERIA (INGRESANTES ADMISIÓN 2018)</t>
  </si>
  <si>
    <t>ESPECIALIZACIÓN EN ENFERMERIA PROFESIONAL 1 AÑO  (INGRESANTES ADMISIÓN 2019)</t>
  </si>
  <si>
    <t>ESPECIALIZACIÓN EN ENFERMERIA PROFESIONAL 1 AÑO  (INGRESANTES ADMISIÓN 2018)</t>
  </si>
  <si>
    <t>RESIDENTADO EN ENFERMERIA (INGRESANTES ADMISIÓN 2019)</t>
  </si>
  <si>
    <t>RESIDENTADO EN ENFERMERIA (INGRESANTES ADMISIÓN 2018)</t>
  </si>
  <si>
    <t>ESPECIALIZACIÓN EN TECNOLOGÍA TOMOGRAFÍA COMPUTARIZADA (INGRESANTES 2019)</t>
  </si>
  <si>
    <t>ESPECIALIZACIÓN EN HEMOTERAPIA Y BANCO DE SANGRE (INGRESANTES 2019)</t>
  </si>
  <si>
    <t>ESPECIALIZACIÓN EN HEMOTERAPIA Y BANCO DE SANGRE semi-presencial (INGRESANTES 2019)</t>
  </si>
  <si>
    <t>ESPECIALIZACIÓN EN HEMOTERAPIA Y BANCO DE SANGRE semi-presencial (INGRESANTES 2018)</t>
  </si>
  <si>
    <t>DERECHO PROCESO DE ADMISIÓN DIPLOMADOS (FAEST)</t>
  </si>
  <si>
    <t>DERECHO PROCESO DE ADMISIÓN DIPLOMADOS (TODAS LAS FACULTADES EXCEPTO ESTOMATOLOGÍA)</t>
  </si>
  <si>
    <t xml:space="preserve">  FES CURSO ASISTENTE DENTAL II</t>
  </si>
  <si>
    <t xml:space="preserve">  FES CURSO PROTESIS TOTAL Y FÉRULA</t>
  </si>
  <si>
    <t xml:space="preserve">  FES CURSO ANATOMÍA Y FISIOLOGÍA DENTAL II</t>
  </si>
  <si>
    <t xml:space="preserve">  FME JORNADAS PEDIATRICAS Y CURSO  INTERNACIONAL DE PEDIATRIA 2019</t>
  </si>
  <si>
    <t xml:space="preserve">  FME CURSO DERMATOLOGÍA TROPICAL2019</t>
  </si>
  <si>
    <t>CUOTA MES</t>
  </si>
  <si>
    <r>
      <t xml:space="preserve">MATRICULA </t>
    </r>
    <r>
      <rPr>
        <sz val="9"/>
        <color theme="1"/>
        <rFont val="Calibri"/>
        <family val="2"/>
      </rPr>
      <t>PERIODOS NO REGULARES (UNO O MÁS CURSOS)</t>
    </r>
  </si>
  <si>
    <r>
      <t xml:space="preserve">MATRICULA DIPLOMADOS, ESPECIALIZACIÓN O MAESTRIA </t>
    </r>
    <r>
      <rPr>
        <b/>
        <sz val="9"/>
        <color theme="1"/>
        <rFont val="Calibri"/>
        <family val="2"/>
      </rPr>
      <t>POR SEMESTRE</t>
    </r>
  </si>
  <si>
    <r>
      <t xml:space="preserve">MATRICULA DOCTORADO </t>
    </r>
    <r>
      <rPr>
        <b/>
        <sz val="9"/>
        <color theme="1"/>
        <rFont val="Calibri"/>
        <family val="2"/>
      </rPr>
      <t>POR SEMESTRE</t>
    </r>
  </si>
  <si>
    <r>
      <t>RESERVA DE MATRÍCULA DIPLOMADOS (TODAS LAS FACULTADES Y</t>
    </r>
    <r>
      <rPr>
        <sz val="9"/>
        <color theme="1"/>
        <rFont val="Calibri"/>
        <family val="2"/>
      </rPr>
      <t xml:space="preserve"> EPGVAC) POR SEMESTRE</t>
    </r>
  </si>
  <si>
    <r>
      <t>RESERVA DE MATRÍCULA ESPECIALIZACIÓN O MAESTRÍA (TODAS LAS FACULTADES Y</t>
    </r>
    <r>
      <rPr>
        <sz val="9"/>
        <color theme="1"/>
        <rFont val="Calibri"/>
        <family val="2"/>
      </rPr>
      <t xml:space="preserve"> EPGVAC) POR SEMESTRE</t>
    </r>
  </si>
  <si>
    <r>
      <t>RESERVA DE MATRÍCULA DOCTORADO (TODAS LAS FACULTADES Y</t>
    </r>
    <r>
      <rPr>
        <sz val="9"/>
        <color theme="1"/>
        <rFont val="Calibri"/>
        <family val="2"/>
      </rPr>
      <t xml:space="preserve"> EPGVAC) POR SEMESTRE</t>
    </r>
  </si>
  <si>
    <t>2.5.25</t>
  </si>
  <si>
    <t>2.5.25.01</t>
  </si>
  <si>
    <t>2.5.25.02</t>
  </si>
  <si>
    <t>2.5.25.03</t>
  </si>
  <si>
    <t>2.5.25.04</t>
  </si>
  <si>
    <t>2.5.25.05</t>
  </si>
  <si>
    <t>2.5.25.06</t>
  </si>
  <si>
    <t>2.5.25.07</t>
  </si>
  <si>
    <t>2.5.25.08</t>
  </si>
  <si>
    <t>2.5.25.09</t>
  </si>
  <si>
    <t>2.5.25.10</t>
  </si>
  <si>
    <t>2.5.25.11</t>
  </si>
  <si>
    <t>2.5.25.12</t>
  </si>
  <si>
    <t>2.5.25.13</t>
  </si>
  <si>
    <t>2.5.25.14</t>
  </si>
  <si>
    <t>2.5.25.15</t>
  </si>
  <si>
    <t>2.5.25.16</t>
  </si>
  <si>
    <t>2.5.25.17</t>
  </si>
  <si>
    <t>2.5.25.18</t>
  </si>
  <si>
    <t>2.5.25.19</t>
  </si>
  <si>
    <t>2.6.81</t>
  </si>
  <si>
    <t>2.6.82</t>
  </si>
  <si>
    <t>2.6.83</t>
  </si>
  <si>
    <t>2.6.84</t>
  </si>
  <si>
    <t>2.6.85</t>
  </si>
  <si>
    <t>2.7.52</t>
  </si>
  <si>
    <t>2.7.53</t>
  </si>
  <si>
    <t>2.10.8</t>
  </si>
  <si>
    <t>2.10.9</t>
  </si>
  <si>
    <t>2.10.10</t>
  </si>
  <si>
    <t>2.10.11</t>
  </si>
  <si>
    <t>2.10.12</t>
  </si>
  <si>
    <t>2.10.13</t>
  </si>
  <si>
    <t>2.10.14</t>
  </si>
  <si>
    <t>2.10.15</t>
  </si>
  <si>
    <t>2.10.16</t>
  </si>
  <si>
    <t>2.11.19</t>
  </si>
  <si>
    <t>2.11.20</t>
  </si>
  <si>
    <t>2.12.20</t>
  </si>
  <si>
    <t>2.12.21</t>
  </si>
  <si>
    <t>2.13.1</t>
  </si>
  <si>
    <t>2.13.2</t>
  </si>
  <si>
    <t>2.13.3</t>
  </si>
  <si>
    <t>2.13.4</t>
  </si>
  <si>
    <t>2.13.5</t>
  </si>
  <si>
    <t>2.13.6</t>
  </si>
  <si>
    <t>2.14.1</t>
  </si>
  <si>
    <t>2.14.2</t>
  </si>
  <si>
    <t>2.14.3</t>
  </si>
  <si>
    <t>2.14.4</t>
  </si>
  <si>
    <t>2.14.5</t>
  </si>
  <si>
    <t>2.14.6</t>
  </si>
  <si>
    <t>2.15.1</t>
  </si>
  <si>
    <t>2.15.2</t>
  </si>
  <si>
    <t>2.15.3</t>
  </si>
  <si>
    <t>2.15.4</t>
  </si>
  <si>
    <t>2.15.5</t>
  </si>
  <si>
    <t>2.15.6</t>
  </si>
  <si>
    <t>2.15.26</t>
  </si>
  <si>
    <t>2.16.26</t>
  </si>
  <si>
    <t>7.1.17</t>
  </si>
  <si>
    <t>7.1.18</t>
  </si>
  <si>
    <r>
      <t xml:space="preserve">DUPLICADO DE CONSTANCIA DE PARTICIPACIÓN EN SEMINARIOS O CURSOS DE </t>
    </r>
    <r>
      <rPr>
        <sz val="9"/>
        <rFont val="Calibri"/>
        <family val="2"/>
      </rPr>
      <t>EDUCACION CONTINUA</t>
    </r>
  </si>
  <si>
    <t>20.4.1</t>
  </si>
  <si>
    <t>20.4.2</t>
  </si>
  <si>
    <t>20.4.3</t>
  </si>
  <si>
    <t>20.4.4</t>
  </si>
  <si>
    <t>20.4.5</t>
  </si>
  <si>
    <t>Aprobado en el Consejo Universitario en su sesión de 07 de noviembre de 2018</t>
  </si>
  <si>
    <t xml:space="preserve">CURSOS DE PORTUGUÉS BASICO,INTERMEDIO Y AVAZANDO </t>
  </si>
  <si>
    <t xml:space="preserve">CURSO DE LECTURA EN INGLES </t>
  </si>
  <si>
    <t xml:space="preserve">CURSO DE CASTELLANO </t>
  </si>
  <si>
    <t>GYA / C. IDIOMAS</t>
  </si>
  <si>
    <t>20.1.2</t>
  </si>
  <si>
    <t>20.1.3</t>
  </si>
  <si>
    <t>20.1.4</t>
  </si>
  <si>
    <t xml:space="preserve">CURSO DE INGLES BASICO INICIAL </t>
  </si>
  <si>
    <t>CURSO DE INGLES BASICO ELEMENTAL</t>
  </si>
  <si>
    <t>CURSOS DE INGLES PRE-INTERMEDIO</t>
  </si>
  <si>
    <t>CURSO DE INGLES INTERMEDIO</t>
  </si>
  <si>
    <t>CURSO DE INGLES UPPER INTERMEDIATE</t>
  </si>
  <si>
    <t>CURSO DE INGLES AVANZADO</t>
  </si>
  <si>
    <t xml:space="preserve">CURSO DE PORTUGUES BASICO 1 </t>
  </si>
  <si>
    <t xml:space="preserve">CURSO DE PORTUGUES BASICO 2 </t>
  </si>
  <si>
    <t xml:space="preserve">CURSO DE PORTUGUES INTERMEDIO 1 </t>
  </si>
  <si>
    <t xml:space="preserve">CURSO DE PORTUGUES INTERMEDIO 2 </t>
  </si>
  <si>
    <t>20.2.7</t>
  </si>
  <si>
    <t>20.2.8</t>
  </si>
  <si>
    <t>20.2.9</t>
  </si>
  <si>
    <t>20.2.10</t>
  </si>
  <si>
    <t>20.2.11</t>
  </si>
  <si>
    <t>20.2.12</t>
  </si>
  <si>
    <t xml:space="preserve">EXAMEN DE CLASIFICACION DE NIVEL DEL IDIOMA INGLES </t>
  </si>
  <si>
    <t>EXAMEN DE CLASIFICACION DE NIVEL DE LOS IDIOMAS INGLÉS O PORTUGUÉS CON REPORTE</t>
  </si>
  <si>
    <t>EXAMEN SUFICIENCIA DE INGLES Y PORTUGUÉS DE COMPRENSION DE LECTURA DE TEXTOS CIENTIFICOS (INCLUYE RESIDENTADO MÉDICO)</t>
  </si>
  <si>
    <t xml:space="preserve">PROFICIENCY PORTUGUESE EXAM </t>
  </si>
  <si>
    <t xml:space="preserve">PROFICIENCY GERMAN EXAM </t>
  </si>
  <si>
    <t>CERTIFICADO DE PORTUGUES BASICO</t>
  </si>
  <si>
    <t xml:space="preserve">CERTIFICADO DE PORTUGUES INTERMEDIO </t>
  </si>
  <si>
    <t>CERTIFICADO DE PORTUGUES AVANZADO</t>
  </si>
  <si>
    <t>VALIDACION DEL IDIOMAS INGLES</t>
  </si>
  <si>
    <t>VALIDACION DEL IDIOMA PORTUGUES</t>
  </si>
  <si>
    <t xml:space="preserve">VALIDACION DEL IDIOMA ALEMAN </t>
  </si>
  <si>
    <t>VALIDACION DEL IDIOMA FRANCES</t>
  </si>
  <si>
    <t>VALIDACION DEL IDIOMA ITALIANO</t>
  </si>
  <si>
    <t>VALIDACION DEL IDIOMA JAPONES</t>
  </si>
  <si>
    <t xml:space="preserve">VALIDACION DEL IDIOMA QUECHUA </t>
  </si>
  <si>
    <t xml:space="preserve">TRADUCCIONES </t>
  </si>
  <si>
    <t>20.4.6</t>
  </si>
  <si>
    <t>20.4.7</t>
  </si>
  <si>
    <t>20.4.8</t>
  </si>
  <si>
    <t>20.4.9</t>
  </si>
  <si>
    <t>20.4.10</t>
  </si>
  <si>
    <t>20.4.11</t>
  </si>
  <si>
    <t>20.4.12</t>
  </si>
  <si>
    <t>20.4.13</t>
  </si>
  <si>
    <t>20.4.14</t>
  </si>
  <si>
    <t>20.5.1</t>
  </si>
  <si>
    <t>20.5.2</t>
  </si>
  <si>
    <t>20.5.3</t>
  </si>
  <si>
    <t>20.5.4</t>
  </si>
  <si>
    <t>20.5.5</t>
  </si>
  <si>
    <t>20.5.6</t>
  </si>
  <si>
    <t>TRADUCCION DEL ESPAÑOL AL INGLES (x 200 PALABRAS)</t>
  </si>
  <si>
    <t>TRADUCCION DEL ESPAÑOL AL PORTUGUES (X 200 PALABRAS)</t>
  </si>
  <si>
    <t>TRADUCCION DEL ESPAÑOL AL ALEMAN (X 200 PALABRAS)</t>
  </si>
  <si>
    <t>TRADUCCION DEL INGLES  A ESPAÑOL (X 200 PALABRAS)</t>
  </si>
  <si>
    <t>TRADUCCIONES DEL PORTUGUES AL ESPAÑOL (X 200 PALABRAS)</t>
  </si>
  <si>
    <t>TRADUCCIONES DEL ALEMAN AL ESPAÑOL (X 200 PALABRAS)</t>
  </si>
  <si>
    <t xml:space="preserve">CORECCIÓN DE TEXTOS (EDITING) </t>
  </si>
  <si>
    <t xml:space="preserve">SERVICIO DE INTERPRETACIÓN </t>
  </si>
  <si>
    <t>20.6.1</t>
  </si>
  <si>
    <t>20.7.1</t>
  </si>
  <si>
    <t>20.6.2</t>
  </si>
  <si>
    <t>20.6.3</t>
  </si>
  <si>
    <t>20.7.2</t>
  </si>
  <si>
    <t>20.7.3</t>
  </si>
  <si>
    <t>DEL IDIOMAS INGLES (X 200 PALABRAS)</t>
  </si>
  <si>
    <t>DEL IDIOMA PORTUGUES (X 200 PALABRAS)</t>
  </si>
  <si>
    <t>DEL IDIOMA ALEMAN (X 200 PALABRAS)</t>
  </si>
  <si>
    <t>DEL ESPAÑOL AL INGLES Y VICEVERSA (POR HORA)</t>
  </si>
  <si>
    <t>DEL ESPAÑOL AL PORTUGUES Y VICEVERSA (POR HORA)</t>
  </si>
  <si>
    <t>DEL ESPAÑOL AL ALEMAN Y VICEVERSA (POR HORA)</t>
  </si>
  <si>
    <t>20.5.</t>
  </si>
  <si>
    <t>20.6.</t>
  </si>
  <si>
    <t>20.7.</t>
  </si>
  <si>
    <t>21.1.</t>
  </si>
  <si>
    <t>21.1.1</t>
  </si>
  <si>
    <t>21.1.2</t>
  </si>
  <si>
    <t>21.1.3</t>
  </si>
  <si>
    <t>21.1.4</t>
  </si>
  <si>
    <t>21.1.5</t>
  </si>
  <si>
    <t>21.1.6</t>
  </si>
  <si>
    <t>21.2.</t>
  </si>
  <si>
    <t>21.2.1</t>
  </si>
  <si>
    <t>21.2.2</t>
  </si>
  <si>
    <t>21.2.3</t>
  </si>
  <si>
    <t>21.2.4</t>
  </si>
  <si>
    <t>21.2.5</t>
  </si>
  <si>
    <t>21.2.6</t>
  </si>
  <si>
    <t>21.2.7</t>
  </si>
  <si>
    <t>21.2.8</t>
  </si>
  <si>
    <t>21.2.9</t>
  </si>
  <si>
    <t>21.2.10</t>
  </si>
  <si>
    <t>21.2.11</t>
  </si>
  <si>
    <t>21.2.12</t>
  </si>
  <si>
    <t>21.2.13</t>
  </si>
  <si>
    <t>21.2.14</t>
  </si>
  <si>
    <t>21.2.15</t>
  </si>
  <si>
    <t>21.2.16</t>
  </si>
  <si>
    <t>21.2.17</t>
  </si>
  <si>
    <t>21.2.18</t>
  </si>
  <si>
    <t>21.3.</t>
  </si>
  <si>
    <t>21.3.1</t>
  </si>
  <si>
    <t>21.3.2</t>
  </si>
  <si>
    <t>21.3.3</t>
  </si>
  <si>
    <t>21.3.4</t>
  </si>
  <si>
    <t>21.3.5</t>
  </si>
  <si>
    <t>20.4.15</t>
  </si>
  <si>
    <t>VALIDACIÓN CURSOS DE INGLÉS ICPNA</t>
  </si>
  <si>
    <t>MATRICULA DIPLOMADOS (TODOS LOS PROGRAMAS) (EXTRANJEROS)</t>
  </si>
  <si>
    <t>PENSION MAESTRÍAS (INGRESANTES ADMISIÓN 2018)</t>
  </si>
  <si>
    <t>PENSION MAESTRÍAS (INGRESANTES ADMISIÓN 2019)</t>
  </si>
  <si>
    <t>MAESTRÍA EN MEDICINA OCUPACIONAL Y DEL MEDIO AMBIENTE  NACIONALES (INGRESANTES 2018)</t>
  </si>
  <si>
    <t>MAESTRÍA EN MEDICINA OCUPACIONAL Y DEL MEDIO AMBIENTE EXTRANJEROS (INGRESANTES 2018)</t>
  </si>
  <si>
    <t>MAESTRÍA EN MEDICINA OCUPACIONAL Y DEL MEDIO AMBIENTE  NACIONALES (INGRESANTES 2019)</t>
  </si>
  <si>
    <t>MAESTRÍA EN MEDICINA OCUPACIONAL Y DEL MEDIO AMBIENTE EXTRANJEROS (INGRESANTES 2019)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</si>
  <si>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</si>
  <si>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</si>
  <si>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</si>
  <si>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</si>
  <si>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</si>
  <si>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</si>
  <si>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</si>
  <si>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</si>
  <si>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</si>
  <si>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2.7.54</t>
  </si>
  <si>
    <t>2.7.55</t>
  </si>
  <si>
    <t>2.7.56</t>
  </si>
  <si>
    <t>2.7.57</t>
  </si>
  <si>
    <t>2.7.58</t>
  </si>
  <si>
    <t>2.7.59</t>
  </si>
  <si>
    <t>2.7.60</t>
  </si>
  <si>
    <t>2.7.61</t>
  </si>
  <si>
    <t>2.7.62</t>
  </si>
  <si>
    <t>2.7.63</t>
  </si>
  <si>
    <t>2.7.64</t>
  </si>
  <si>
    <t>2.7.65</t>
  </si>
  <si>
    <t>2.7.66</t>
  </si>
  <si>
    <t>2.7.67</t>
  </si>
  <si>
    <t>2.7.68</t>
  </si>
  <si>
    <t>2.7.69</t>
  </si>
  <si>
    <t>2.7.70</t>
  </si>
  <si>
    <t>2.7.71</t>
  </si>
  <si>
    <t>2.7.72</t>
  </si>
  <si>
    <t>2.7.73</t>
  </si>
  <si>
    <t>2.7.74</t>
  </si>
  <si>
    <t>2.7.75</t>
  </si>
  <si>
    <t>2.7.76</t>
  </si>
  <si>
    <t>2.7.77</t>
  </si>
  <si>
    <t>2.7.78</t>
  </si>
  <si>
    <t>2.7.79</t>
  </si>
  <si>
    <t>2.8.5</t>
  </si>
  <si>
    <t>2.8.6</t>
  </si>
  <si>
    <t>2.8.7</t>
  </si>
  <si>
    <t>2.8.8</t>
  </si>
  <si>
    <t>2.8.9</t>
  </si>
  <si>
    <t>2.8.10</t>
  </si>
  <si>
    <t>2.8.11</t>
  </si>
  <si>
    <t>2.8.12</t>
  </si>
  <si>
    <t>2.8.13</t>
  </si>
  <si>
    <t>2.8.14</t>
  </si>
  <si>
    <t>2.8.15</t>
  </si>
  <si>
    <t>2.8.16</t>
  </si>
  <si>
    <t>2.8.17</t>
  </si>
  <si>
    <t>2.8.18</t>
  </si>
  <si>
    <t>2.8.19</t>
  </si>
  <si>
    <t>2.8.20</t>
  </si>
  <si>
    <t>2.8.21</t>
  </si>
  <si>
    <t>2.8.22</t>
  </si>
  <si>
    <t>2.8.23</t>
  </si>
  <si>
    <t>2.8.24</t>
  </si>
  <si>
    <t>2.8.25</t>
  </si>
  <si>
    <t>2.8.26</t>
  </si>
  <si>
    <t>2.8.27</t>
  </si>
  <si>
    <t>2.8.28</t>
  </si>
  <si>
    <t>2.8.29</t>
  </si>
  <si>
    <t>2.8.30</t>
  </si>
  <si>
    <t>2.8.31</t>
  </si>
  <si>
    <t>2.8.32</t>
  </si>
  <si>
    <t>2.8.33</t>
  </si>
  <si>
    <t>2.8.34</t>
  </si>
  <si>
    <t>2.8.35</t>
  </si>
  <si>
    <t>2.8.36</t>
  </si>
  <si>
    <t>2.8.37</t>
  </si>
  <si>
    <t>2.8.38</t>
  </si>
  <si>
    <t>2.8.39</t>
  </si>
  <si>
    <t>2.8.40</t>
  </si>
  <si>
    <t>2.8.41</t>
  </si>
  <si>
    <t>2.8.42</t>
  </si>
  <si>
    <t>2.8.43</t>
  </si>
  <si>
    <t>2.8.44</t>
  </si>
  <si>
    <t>2.8.45</t>
  </si>
  <si>
    <t>2.8.46</t>
  </si>
  <si>
    <t>2.8.47</t>
  </si>
  <si>
    <t>2.8.48</t>
  </si>
  <si>
    <t>2.8.49</t>
  </si>
  <si>
    <t>2.8.50</t>
  </si>
  <si>
    <t>2.8.51</t>
  </si>
  <si>
    <t>2.8.52</t>
  </si>
  <si>
    <t>2.8.53</t>
  </si>
  <si>
    <t>2.11.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</si>
  <si>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</si>
  <si>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</si>
  <si>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</si>
  <si>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</si>
  <si>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</si>
  <si>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</si>
  <si>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</si>
  <si>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</si>
  <si>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</si>
  <si>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2.12.1</t>
  </si>
  <si>
    <t>2.12.2</t>
  </si>
  <si>
    <t>2.12.3</t>
  </si>
  <si>
    <t>2.12.4</t>
  </si>
  <si>
    <t>2.12.5</t>
  </si>
  <si>
    <t>2.12.6</t>
  </si>
  <si>
    <t>2.12.7</t>
  </si>
  <si>
    <t>2.12.8</t>
  </si>
  <si>
    <t>2.12.9</t>
  </si>
  <si>
    <t>2.13.7</t>
  </si>
  <si>
    <t>2.13.8</t>
  </si>
  <si>
    <t>2.13.9</t>
  </si>
  <si>
    <t>2.13.10</t>
  </si>
  <si>
    <t>2.13.11</t>
  </si>
  <si>
    <t>2.13.12</t>
  </si>
  <si>
    <t>2.13.13</t>
  </si>
  <si>
    <t>2.13.14</t>
  </si>
  <si>
    <t>2.13.15</t>
  </si>
  <si>
    <t>2.13.16</t>
  </si>
  <si>
    <t>2.13.17</t>
  </si>
  <si>
    <t>2.13.18</t>
  </si>
  <si>
    <t>2.13.19</t>
  </si>
  <si>
    <t>2.13.20</t>
  </si>
  <si>
    <t>2.13.21</t>
  </si>
  <si>
    <t>2.13.22</t>
  </si>
  <si>
    <t>2.13.23</t>
  </si>
  <si>
    <t>2.13.24</t>
  </si>
  <si>
    <t>2.13.25</t>
  </si>
  <si>
    <t>2.13.26</t>
  </si>
  <si>
    <t>2.13.27</t>
  </si>
  <si>
    <t>2.13.28</t>
  </si>
  <si>
    <t>2.13.29</t>
  </si>
  <si>
    <t>2.13.30</t>
  </si>
  <si>
    <t>2.13.31</t>
  </si>
  <si>
    <t>2.13.32</t>
  </si>
  <si>
    <t>2.13.33</t>
  </si>
  <si>
    <t>2.13.34</t>
  </si>
  <si>
    <t>2.13.35</t>
  </si>
  <si>
    <t>2.13.36</t>
  </si>
  <si>
    <t>2.13.37</t>
  </si>
  <si>
    <t>2.13.38</t>
  </si>
  <si>
    <t>2.13.39</t>
  </si>
  <si>
    <t>2.13.40</t>
  </si>
  <si>
    <t>2.13.41</t>
  </si>
  <si>
    <t>2.16.</t>
  </si>
  <si>
    <t>2.17.17</t>
  </si>
  <si>
    <t>2.17.18</t>
  </si>
  <si>
    <t>2.17.19</t>
  </si>
  <si>
    <t>2.17.20</t>
  </si>
  <si>
    <t>2.17.21</t>
  </si>
  <si>
    <t>2.17.22</t>
  </si>
  <si>
    <t>2.17.23</t>
  </si>
  <si>
    <t>2.17.24</t>
  </si>
  <si>
    <t>2.17.25</t>
  </si>
  <si>
    <t>2.17.26</t>
  </si>
  <si>
    <t>2.17.27</t>
  </si>
  <si>
    <t>2.17.28</t>
  </si>
  <si>
    <t>2.18.</t>
  </si>
  <si>
    <t>2.18.1</t>
  </si>
  <si>
    <t>2.18.3</t>
  </si>
  <si>
    <t>2.18.5</t>
  </si>
  <si>
    <t>2.18.7</t>
  </si>
  <si>
    <t>2.18.8</t>
  </si>
  <si>
    <t>2.18.9</t>
  </si>
  <si>
    <t>2.18.10</t>
  </si>
  <si>
    <t>2.18.11</t>
  </si>
  <si>
    <t>2.18.15</t>
  </si>
  <si>
    <t>2.18.16</t>
  </si>
  <si>
    <t>MAESTRÍA PSICOLOGÍA CLINICA CON MENCIÓN EN NEUROPSICOLOGIA (LIMA)</t>
  </si>
  <si>
    <t>MAESTRÍA PSICOLOGÍA CLINICA CON MENCIÓN EN TERAPIA INFANTIL Y DEL ADOLESCENTE (LIMA)</t>
  </si>
  <si>
    <t>MAESTRÍA PSICOLOGÍA CLINICA CON MENCIÓN EN PSICOLOGÍA DE LA SALUD (LIMA)</t>
  </si>
  <si>
    <t>MAESTRÍA PSICOLOGÍA CLINICA CON MENCIÓN EN ORIENTACIÓN Y TERAPIA SEXUAL (LIMA)</t>
  </si>
  <si>
    <t>MAESTRÍA PSICOLOGÍA CLINICA CON MENCIÓN (EXTRANJEROS) (TODAS LAS MENCIONES) TODAS LAS SEDES</t>
  </si>
  <si>
    <t>MAESTRÍA PSICOLOGÍA EDUCACIONAL CON MENCIÓN EN PSICOPEDAGOGÍA COGNITIVA Y DESARROLLO PSICOLÓGICO (LIMA)</t>
  </si>
  <si>
    <t>MAESTRÍA PSICOLOGÍA EDUCACIONAL CON MENCIÓN EN PSICOLOGÍA ESCOLAR Y PROBLEMAS DE APRENDIZAJE (LIMA)</t>
  </si>
  <si>
    <t>MAESTRÍA EN COMPORTAMIENTO ORGANIZACIONAL CON MENCIÓN EN PSICOLOGÍA EMPRESARIAL (LIMA)</t>
  </si>
  <si>
    <t>MAESTRÍA EN COMPORTAMIENTO ORGANIZACIONAL CON MENCIÓN EN GESTIÓN DE RECURSOS HUMANOS (LIMA)</t>
  </si>
  <si>
    <t>MAESTRÍA PSICOLOGÍA CLINICA (ICA)</t>
  </si>
  <si>
    <t>DOCTORADO EN PSICOLOGÍA (INGRESANTES 2018)</t>
  </si>
  <si>
    <t>DOCTORADO EN PSICOLOGÍA (INGRESANTES 2018) EXTRANJEROS</t>
  </si>
  <si>
    <t>DOCTORADO EN PSICOLOGÍA (INGRESANTES 2019)</t>
  </si>
  <si>
    <t>DOCTORADO EN PSICOLOGÍA (INGRESANTES 2019) EXTRANJEROS</t>
  </si>
  <si>
    <t>PENSIONES DE SEGUNDA ESPECIALIZACIÓN OTRAS FACULTADES (INGRESANTES 2018 O ANTES)</t>
  </si>
  <si>
    <t>PENSIONES DE SEGUNDA ESPECIALIZACIÓN OTRAS FACULTADES (INGRESANTES 2019)</t>
  </si>
  <si>
    <t>2.19.</t>
  </si>
  <si>
    <t>2.19.1</t>
  </si>
  <si>
    <t>2.19.2</t>
  </si>
  <si>
    <t>2.19.4</t>
  </si>
  <si>
    <t>2.19.6</t>
  </si>
  <si>
    <t>2.19.8</t>
  </si>
  <si>
    <t>2.19.9</t>
  </si>
  <si>
    <t>2.19.10</t>
  </si>
  <si>
    <t>2.19.11</t>
  </si>
  <si>
    <t>2.19.12</t>
  </si>
  <si>
    <t>2.19.13</t>
  </si>
  <si>
    <t>2.19.14</t>
  </si>
  <si>
    <t>2.19.16</t>
  </si>
  <si>
    <r>
      <t>ESPECIALIZACIÓN EN MEDICINA (RESIDENTADO MÉDICO)</t>
    </r>
    <r>
      <rPr>
        <b/>
        <sz val="9"/>
        <color theme="4" tint="-0.249977111117893"/>
        <rFont val="Calibri"/>
        <family val="2"/>
        <scheme val="minor"/>
      </rPr>
      <t>(INGRESANTES 2015, 2016, 2017, 2018)</t>
    </r>
  </si>
  <si>
    <r>
      <t>ESPECIALIZACIÓN EN MEDICINA (RESIDENTADO MÉDICO)</t>
    </r>
    <r>
      <rPr>
        <b/>
        <sz val="9"/>
        <color theme="4" tint="-0.249977111117893"/>
        <rFont val="Calibri"/>
        <family val="2"/>
        <scheme val="minor"/>
      </rPr>
      <t>(INGRESANTES 2019)</t>
    </r>
  </si>
  <si>
    <t>SEGUNDA ESPECIALIDAD PROFESIONAL EN ADICCIONES CON ENFOQUE DE GÉNERO</t>
  </si>
  <si>
    <t>2.18.17</t>
  </si>
  <si>
    <t>2.19.17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</si>
</sst>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0000"/>
    <numFmt numFmtId="166" formatCode="0.000%"/>
    <numFmt numFmtId="167" formatCode="#,##0.000"/>
    <numFmt numFmtId="168" formatCode="#,##0.0000"/>
    <numFmt numFmtId="169" formatCode="#,##0.00000"/>
  </numFmts>
  <fonts count="43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trike/>
      <sz val="9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trike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trike/>
      <sz val="9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trike/>
      <sz val="9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7" fillId="0" borderId="5" xfId="0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8" fillId="0" borderId="0" xfId="0" applyFont="1" applyFill="1"/>
    <xf numFmtId="0" fontId="2" fillId="0" borderId="4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 indent="1"/>
    </xf>
    <xf numFmtId="4" fontId="2" fillId="0" borderId="6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3" fontId="2" fillId="0" borderId="5" xfId="0" applyNumberFormat="1" applyFont="1" applyFill="1" applyBorder="1" applyAlignment="1">
      <alignment horizontal="center" vertical="center"/>
    </xf>
    <xf numFmtId="9" fontId="2" fillId="0" borderId="5" xfId="2" applyFont="1" applyFill="1" applyBorder="1" applyAlignment="1">
      <alignment horizontal="right" vertical="center" indent="1"/>
    </xf>
    <xf numFmtId="166" fontId="2" fillId="0" borderId="5" xfId="2" applyNumberFormat="1" applyFont="1" applyFill="1" applyBorder="1" applyAlignment="1">
      <alignment horizontal="right" vertical="center" indent="1"/>
    </xf>
    <xf numFmtId="167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1" fontId="2" fillId="0" borderId="0" xfId="0" applyNumberFormat="1" applyFont="1" applyFill="1" applyBorder="1" applyAlignment="1">
      <alignment horizontal="center" vertical="center"/>
    </xf>
    <xf numFmtId="10" fontId="1" fillId="0" borderId="0" xfId="2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horizontal="right" vertical="center" indent="1"/>
    </xf>
    <xf numFmtId="4" fontId="2" fillId="0" borderId="8" xfId="0" applyNumberFormat="1" applyFont="1" applyFill="1" applyBorder="1" applyAlignment="1">
      <alignment horizontal="right" vertical="center" indent="1"/>
    </xf>
    <xf numFmtId="0" fontId="2" fillId="0" borderId="5" xfId="0" applyFont="1" applyFill="1" applyBorder="1" applyAlignment="1">
      <alignment horizontal="left" vertical="center" wrapText="1" indent="1"/>
    </xf>
    <xf numFmtId="9" fontId="2" fillId="0" borderId="5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2" fontId="2" fillId="0" borderId="5" xfId="2" applyNumberFormat="1" applyFont="1" applyFill="1" applyBorder="1" applyAlignment="1">
      <alignment horizontal="right" vertical="center" indent="1"/>
    </xf>
    <xf numFmtId="0" fontId="1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 indent="1"/>
    </xf>
    <xf numFmtId="0" fontId="1" fillId="0" borderId="0" xfId="0" applyNumberFormat="1" applyFont="1" applyFill="1" applyBorder="1" applyAlignment="1">
      <alignment horizontal="center" vertical="center"/>
    </xf>
    <xf numFmtId="9" fontId="2" fillId="0" borderId="0" xfId="2" applyFont="1" applyFill="1" applyBorder="1" applyAlignment="1">
      <alignment horizontal="right" vertical="center" indent="1"/>
    </xf>
    <xf numFmtId="166" fontId="2" fillId="0" borderId="0" xfId="2" applyNumberFormat="1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indent="1"/>
    </xf>
    <xf numFmtId="4" fontId="2" fillId="0" borderId="9" xfId="0" applyNumberFormat="1" applyFont="1" applyFill="1" applyBorder="1" applyAlignment="1">
      <alignment horizontal="right" vertical="center" indent="1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 indent="1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2" fontId="8" fillId="0" borderId="0" xfId="0" applyNumberFormat="1" applyFont="1" applyFill="1"/>
    <xf numFmtId="2" fontId="8" fillId="0" borderId="0" xfId="0" applyNumberFormat="1" applyFont="1" applyFill="1" applyBorder="1"/>
    <xf numFmtId="2" fontId="1" fillId="0" borderId="0" xfId="2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 wrapText="1"/>
    </xf>
    <xf numFmtId="3" fontId="14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3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0" xfId="0" applyNumberFormat="1" applyFont="1" applyFill="1" applyAlignment="1">
      <alignment vertical="center"/>
    </xf>
    <xf numFmtId="4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0" fontId="0" fillId="0" borderId="0" xfId="0" applyFont="1" applyFill="1"/>
    <xf numFmtId="0" fontId="20" fillId="0" borderId="0" xfId="0" applyFont="1" applyAlignment="1">
      <alignment horizontal="left" vertical="center" indent="1"/>
    </xf>
    <xf numFmtId="4" fontId="21" fillId="0" borderId="5" xfId="0" applyNumberFormat="1" applyFont="1" applyFill="1" applyBorder="1" applyAlignment="1">
      <alignment horizontal="righ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4" fontId="2" fillId="0" borderId="5" xfId="0" applyNumberFormat="1" applyFont="1" applyFill="1" applyBorder="1" applyAlignment="1">
      <alignment horizontal="right" vertical="center" indent="1"/>
    </xf>
    <xf numFmtId="164" fontId="2" fillId="0" borderId="0" xfId="3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 indent="1"/>
    </xf>
    <xf numFmtId="4" fontId="1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3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 indent="1"/>
    </xf>
    <xf numFmtId="0" fontId="8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 indent="1"/>
    </xf>
    <xf numFmtId="0" fontId="25" fillId="0" borderId="5" xfId="0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right" vertical="center" indent="1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right" vertical="center" indent="1"/>
    </xf>
    <xf numFmtId="10" fontId="26" fillId="0" borderId="0" xfId="2" applyNumberFormat="1" applyFont="1" applyFill="1" applyBorder="1" applyAlignment="1">
      <alignment horizontal="center" vertical="center"/>
    </xf>
    <xf numFmtId="4" fontId="24" fillId="0" borderId="5" xfId="0" applyNumberFormat="1" applyFont="1" applyFill="1" applyBorder="1" applyAlignment="1">
      <alignment horizontal="right" vertical="center" indent="1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 vertical="center" indent="1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indent="1"/>
    </xf>
    <xf numFmtId="3" fontId="24" fillId="0" borderId="5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 wrapText="1" indent="1"/>
    </xf>
    <xf numFmtId="4" fontId="24" fillId="0" borderId="10" xfId="0" applyNumberFormat="1" applyFont="1" applyFill="1" applyBorder="1" applyAlignment="1">
      <alignment horizontal="right" vertical="center" indent="1"/>
    </xf>
    <xf numFmtId="3" fontId="24" fillId="0" borderId="7" xfId="0" applyNumberFormat="1" applyFont="1" applyFill="1" applyBorder="1" applyAlignment="1">
      <alignment horizontal="center" vertical="center"/>
    </xf>
    <xf numFmtId="4" fontId="26" fillId="0" borderId="5" xfId="0" applyNumberFormat="1" applyFont="1" applyFill="1" applyBorder="1" applyAlignment="1">
      <alignment horizontal="right" vertical="center" indent="1"/>
    </xf>
    <xf numFmtId="4" fontId="26" fillId="0" borderId="3" xfId="0" applyNumberFormat="1" applyFont="1" applyFill="1" applyBorder="1" applyAlignment="1">
      <alignment horizontal="right" vertical="center" indent="1"/>
    </xf>
    <xf numFmtId="2" fontId="26" fillId="0" borderId="5" xfId="0" applyNumberFormat="1" applyFont="1" applyFill="1" applyBorder="1" applyAlignment="1">
      <alignment horizontal="right" vertical="center" indent="1"/>
    </xf>
    <xf numFmtId="4" fontId="26" fillId="2" borderId="3" xfId="0" applyNumberFormat="1" applyFont="1" applyFill="1" applyBorder="1" applyAlignment="1">
      <alignment horizontal="right" vertical="center" indent="1"/>
    </xf>
    <xf numFmtId="0" fontId="25" fillId="0" borderId="2" xfId="0" applyFont="1" applyFill="1" applyBorder="1" applyAlignment="1">
      <alignment horizontal="center" vertical="center"/>
    </xf>
    <xf numFmtId="2" fontId="24" fillId="0" borderId="5" xfId="0" applyNumberFormat="1" applyFont="1" applyFill="1" applyBorder="1" applyAlignment="1">
      <alignment horizontal="right" vertical="center" indent="1"/>
    </xf>
    <xf numFmtId="4" fontId="24" fillId="0" borderId="5" xfId="0" applyNumberFormat="1" applyFont="1" applyBorder="1" applyAlignment="1">
      <alignment horizontal="right" vertical="center" indent="1"/>
    </xf>
    <xf numFmtId="2" fontId="0" fillId="0" borderId="0" xfId="0" applyNumberFormat="1" applyFont="1"/>
    <xf numFmtId="0" fontId="24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4" fontId="24" fillId="0" borderId="3" xfId="0" applyNumberFormat="1" applyFont="1" applyBorder="1" applyAlignment="1">
      <alignment horizontal="right" vertical="center" indent="1"/>
    </xf>
    <xf numFmtId="2" fontId="24" fillId="0" borderId="0" xfId="0" applyNumberFormat="1" applyFont="1" applyFill="1" applyBorder="1" applyAlignment="1">
      <alignment horizontal="right" vertical="center" indent="1"/>
    </xf>
    <xf numFmtId="3" fontId="26" fillId="0" borderId="5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2" fontId="24" fillId="0" borderId="0" xfId="2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/>
    <xf numFmtId="0" fontId="0" fillId="0" borderId="0" xfId="0" applyFont="1" applyFill="1" applyBorder="1"/>
    <xf numFmtId="0" fontId="24" fillId="0" borderId="2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indent="1"/>
    </xf>
    <xf numFmtId="4" fontId="26" fillId="0" borderId="5" xfId="0" applyNumberFormat="1" applyFont="1" applyFill="1" applyBorder="1" applyAlignment="1">
      <alignment horizontal="center" vertical="center"/>
    </xf>
    <xf numFmtId="4" fontId="24" fillId="0" borderId="8" xfId="0" applyNumberFormat="1" applyFont="1" applyFill="1" applyBorder="1" applyAlignment="1">
      <alignment horizontal="right" vertical="center" indent="1"/>
    </xf>
    <xf numFmtId="2" fontId="24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164" fontId="24" fillId="0" borderId="0" xfId="3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right" vertical="center" inden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31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 indent="1"/>
    </xf>
    <xf numFmtId="0" fontId="33" fillId="0" borderId="2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4" fontId="33" fillId="0" borderId="3" xfId="0" applyNumberFormat="1" applyFont="1" applyFill="1" applyBorder="1" applyAlignment="1">
      <alignment horizontal="right" vertical="center" indent="1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 indent="1"/>
    </xf>
    <xf numFmtId="0" fontId="34" fillId="0" borderId="5" xfId="0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 vertical="center" indent="1"/>
    </xf>
    <xf numFmtId="4" fontId="33" fillId="0" borderId="5" xfId="0" applyNumberFormat="1" applyFont="1" applyFill="1" applyBorder="1" applyAlignment="1">
      <alignment horizontal="right" vertical="center" indent="1"/>
    </xf>
    <xf numFmtId="3" fontId="1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 wrapText="1" indent="1"/>
    </xf>
    <xf numFmtId="0" fontId="23" fillId="0" borderId="5" xfId="0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horizontal="right" vertical="center" indent="1"/>
    </xf>
    <xf numFmtId="9" fontId="22" fillId="0" borderId="5" xfId="2" applyFont="1" applyFill="1" applyBorder="1" applyAlignment="1">
      <alignment horizontal="right" vertical="center" indent="1"/>
    </xf>
    <xf numFmtId="4" fontId="35" fillId="0" borderId="3" xfId="0" applyNumberFormat="1" applyFont="1" applyFill="1" applyBorder="1" applyAlignment="1">
      <alignment horizontal="center" vertical="center"/>
    </xf>
    <xf numFmtId="2" fontId="35" fillId="0" borderId="3" xfId="0" applyNumberFormat="1" applyFont="1" applyFill="1" applyBorder="1" applyAlignment="1">
      <alignment horizontal="center" vertical="center"/>
    </xf>
    <xf numFmtId="1" fontId="33" fillId="0" borderId="5" xfId="0" applyNumberFormat="1" applyFont="1" applyFill="1" applyBorder="1" applyAlignment="1">
      <alignment horizontal="center" vertical="center"/>
    </xf>
    <xf numFmtId="0" fontId="36" fillId="0" borderId="0" xfId="0" applyFont="1"/>
    <xf numFmtId="4" fontId="35" fillId="0" borderId="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36" fillId="0" borderId="5" xfId="0" applyFont="1" applyFill="1" applyBorder="1"/>
    <xf numFmtId="4" fontId="14" fillId="0" borderId="0" xfId="0" applyNumberFormat="1" applyFont="1" applyFill="1" applyBorder="1" applyAlignment="1">
      <alignment horizontal="right" vertical="center" indent="1"/>
    </xf>
    <xf numFmtId="2" fontId="14" fillId="0" borderId="0" xfId="0" applyNumberFormat="1" applyFont="1" applyFill="1" applyBorder="1" applyAlignment="1">
      <alignment horizontal="right" vertical="center" indent="1"/>
    </xf>
    <xf numFmtId="0" fontId="33" fillId="0" borderId="0" xfId="0" applyFont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/>
    <xf numFmtId="4" fontId="36" fillId="0" borderId="5" xfId="0" applyNumberFormat="1" applyFont="1" applyFill="1" applyBorder="1"/>
    <xf numFmtId="4" fontId="36" fillId="0" borderId="0" xfId="0" applyNumberFormat="1" applyFont="1" applyFill="1"/>
    <xf numFmtId="0" fontId="36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Fill="1"/>
    <xf numFmtId="4" fontId="37" fillId="0" borderId="0" xfId="0" applyNumberFormat="1" applyFont="1" applyFill="1" applyBorder="1" applyAlignment="1">
      <alignment horizontal="right" vertical="center" indent="1"/>
    </xf>
    <xf numFmtId="0" fontId="14" fillId="0" borderId="2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horizontal="right" vertical="center" indent="1"/>
    </xf>
    <xf numFmtId="1" fontId="14" fillId="0" borderId="0" xfId="0" applyNumberFormat="1" applyFont="1" applyFill="1" applyBorder="1" applyAlignment="1">
      <alignment horizontal="right" vertical="center" indent="1"/>
    </xf>
    <xf numFmtId="4" fontId="33" fillId="0" borderId="5" xfId="0" applyNumberFormat="1" applyFont="1" applyFill="1" applyBorder="1" applyAlignment="1">
      <alignment horizontal="center" vertical="center"/>
    </xf>
    <xf numFmtId="2" fontId="33" fillId="0" borderId="5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0" borderId="5" xfId="0" quotePrefix="1" applyFont="1" applyFill="1" applyBorder="1" applyAlignment="1">
      <alignment horizontal="center" vertical="center"/>
    </xf>
    <xf numFmtId="0" fontId="33" fillId="0" borderId="5" xfId="0" applyNumberFormat="1" applyFont="1" applyFill="1" applyBorder="1" applyAlignment="1">
      <alignment horizontal="center" vertical="center"/>
    </xf>
    <xf numFmtId="0" fontId="33" fillId="0" borderId="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/>
    <xf numFmtId="0" fontId="14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35" fillId="0" borderId="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2" fontId="35" fillId="0" borderId="0" xfId="2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horizontal="left" vertical="center" indent="1"/>
    </xf>
    <xf numFmtId="0" fontId="33" fillId="0" borderId="5" xfId="0" applyFont="1" applyFill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165" fontId="34" fillId="0" borderId="5" xfId="0" applyNumberFormat="1" applyFont="1" applyFill="1" applyBorder="1" applyAlignment="1">
      <alignment horizontal="center" vertical="center"/>
    </xf>
    <xf numFmtId="2" fontId="38" fillId="0" borderId="0" xfId="2" applyNumberFormat="1" applyFont="1" applyFill="1" applyAlignment="1">
      <alignment horizontal="center"/>
    </xf>
    <xf numFmtId="0" fontId="20" fillId="0" borderId="5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horizontal="right" vertical="center" indent="1"/>
    </xf>
    <xf numFmtId="4" fontId="39" fillId="0" borderId="3" xfId="0" applyNumberFormat="1" applyFont="1" applyFill="1" applyBorder="1" applyAlignment="1">
      <alignment horizontal="center" vertical="center"/>
    </xf>
    <xf numFmtId="2" fontId="39" fillId="0" borderId="3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wrapText="1" indent="1"/>
    </xf>
    <xf numFmtId="0" fontId="40" fillId="0" borderId="5" xfId="0" applyFont="1" applyFill="1" applyBorder="1" applyAlignment="1">
      <alignment horizontal="center" vertical="center"/>
    </xf>
    <xf numFmtId="0" fontId="41" fillId="0" borderId="5" xfId="0" applyFont="1" applyFill="1" applyBorder="1"/>
    <xf numFmtId="4" fontId="21" fillId="0" borderId="0" xfId="0" applyNumberFormat="1" applyFont="1" applyFill="1" applyBorder="1" applyAlignment="1">
      <alignment horizontal="right" vertical="center" indent="1"/>
    </xf>
    <xf numFmtId="0" fontId="41" fillId="0" borderId="0" xfId="0" applyFont="1"/>
    <xf numFmtId="2" fontId="21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Alignment="1">
      <alignment horizontal="center" vertical="center"/>
    </xf>
    <xf numFmtId="2" fontId="41" fillId="0" borderId="0" xfId="0" applyNumberFormat="1" applyFont="1"/>
    <xf numFmtId="4" fontId="41" fillId="0" borderId="5" xfId="0" applyNumberFormat="1" applyFont="1" applyFill="1" applyBorder="1"/>
    <xf numFmtId="4" fontId="41" fillId="0" borderId="0" xfId="0" applyNumberFormat="1" applyFont="1" applyFill="1"/>
    <xf numFmtId="0" fontId="41" fillId="0" borderId="0" xfId="0" applyFont="1" applyFill="1"/>
    <xf numFmtId="0" fontId="21" fillId="0" borderId="0" xfId="0" applyNumberFormat="1" applyFont="1" applyFill="1" applyBorder="1" applyAlignment="1">
      <alignment horizontal="center" vertical="center"/>
    </xf>
    <xf numFmtId="2" fontId="41" fillId="0" borderId="0" xfId="0" applyNumberFormat="1" applyFont="1" applyFill="1"/>
    <xf numFmtId="1" fontId="21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right" vertical="center" indent="1"/>
    </xf>
    <xf numFmtId="0" fontId="21" fillId="0" borderId="2" xfId="0" applyFont="1" applyFill="1" applyBorder="1" applyAlignment="1">
      <alignment horizontal="left" vertical="center" wrapText="1" indent="1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 wrapText="1" indent="1"/>
    </xf>
    <xf numFmtId="165" fontId="34" fillId="0" borderId="4" xfId="0" applyNumberFormat="1" applyFont="1" applyFill="1" applyBorder="1" applyAlignment="1">
      <alignment horizontal="center" vertical="center"/>
    </xf>
    <xf numFmtId="165" fontId="23" fillId="0" borderId="5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 vertical="center" indent="1"/>
    </xf>
    <xf numFmtId="1" fontId="22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indent="1"/>
    </xf>
    <xf numFmtId="4" fontId="1" fillId="0" borderId="5" xfId="0" applyNumberFormat="1" applyFont="1" applyFill="1" applyBorder="1" applyAlignment="1">
      <alignment horizontal="right" vertical="center" indent="1"/>
    </xf>
    <xf numFmtId="4" fontId="26" fillId="0" borderId="4" xfId="0" applyNumberFormat="1" applyFont="1" applyFill="1" applyBorder="1" applyAlignment="1">
      <alignment horizontal="right" vertical="center" indent="1"/>
    </xf>
    <xf numFmtId="4" fontId="26" fillId="0" borderId="3" xfId="0" applyNumberFormat="1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0" fontId="26" fillId="0" borderId="4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FD1023"/>
  <sheetViews>
    <sheetView tabSelected="1" zoomScaleNormal="100" workbookViewId="0">
      <selection activeCell="A12" sqref="A12"/>
    </sheetView>
  </sheetViews>
  <sheetFormatPr baseColWidth="10" defaultRowHeight="15" x14ac:dyDescent="0.25"/>
  <cols>
    <col min="1" max="1" width="7.28515625" style="75" customWidth="1"/>
    <col min="2" max="2" width="87.28515625" style="75" customWidth="1"/>
    <col min="3" max="3" width="13.7109375" style="75" customWidth="1"/>
    <col min="4" max="4" width="14.7109375" style="88" customWidth="1"/>
    <col min="5" max="5" width="10.42578125" style="89" customWidth="1"/>
    <col min="6" max="9" width="10.42578125" style="75" customWidth="1"/>
    <col min="10" max="10" width="10.42578125" style="93" customWidth="1"/>
    <col min="11" max="13" width="10.42578125" style="26" customWidth="1"/>
    <col min="14" max="15" width="11.5703125" style="26"/>
    <col min="16" max="17" width="11.5703125" style="20"/>
  </cols>
  <sheetData>
    <row r="1" spans="1:15" x14ac:dyDescent="0.25">
      <c r="A1" s="296" t="s">
        <v>1120</v>
      </c>
      <c r="B1" s="296"/>
      <c r="C1" s="296"/>
      <c r="D1" s="296"/>
      <c r="E1" s="296"/>
      <c r="F1" s="10"/>
      <c r="G1" s="10"/>
      <c r="H1" s="10"/>
      <c r="I1" s="10"/>
    </row>
    <row r="2" spans="1:15" x14ac:dyDescent="0.25">
      <c r="A2" s="10"/>
      <c r="B2" s="10"/>
      <c r="C2" s="10"/>
      <c r="D2" s="77"/>
      <c r="E2" s="66"/>
      <c r="F2" s="10"/>
      <c r="G2" s="10"/>
      <c r="H2" s="10"/>
      <c r="I2" s="10"/>
    </row>
    <row r="3" spans="1:15" x14ac:dyDescent="0.25">
      <c r="A3" s="78" t="s">
        <v>1332</v>
      </c>
      <c r="B3" s="79"/>
      <c r="C3" s="80"/>
      <c r="D3" s="81"/>
      <c r="E3" s="82"/>
      <c r="F3" s="1"/>
      <c r="G3" s="1"/>
      <c r="H3" s="1"/>
      <c r="I3" s="1"/>
    </row>
    <row r="4" spans="1:15" x14ac:dyDescent="0.25">
      <c r="A4" s="2"/>
      <c r="B4" s="83"/>
      <c r="C4" s="2"/>
      <c r="D4" s="37"/>
      <c r="E4" s="297">
        <v>2019</v>
      </c>
      <c r="F4" s="297"/>
      <c r="G4" s="24"/>
      <c r="H4" s="65"/>
      <c r="I4" s="57"/>
    </row>
    <row r="5" spans="1:15" ht="24" x14ac:dyDescent="0.25">
      <c r="A5" s="70"/>
      <c r="B5" s="84" t="s">
        <v>0</v>
      </c>
      <c r="C5" s="71" t="s">
        <v>1</v>
      </c>
      <c r="D5" s="85" t="s">
        <v>2</v>
      </c>
      <c r="E5" s="86" t="s">
        <v>3</v>
      </c>
      <c r="F5" s="86" t="s">
        <v>719</v>
      </c>
      <c r="G5" s="10"/>
      <c r="H5" s="66"/>
      <c r="I5" s="10"/>
    </row>
    <row r="6" spans="1:15" x14ac:dyDescent="0.25">
      <c r="A6" s="16">
        <v>1</v>
      </c>
      <c r="B6" s="60" t="s">
        <v>4</v>
      </c>
      <c r="C6" s="27"/>
      <c r="D6" s="42"/>
      <c r="E6" s="28"/>
      <c r="F6" s="28"/>
      <c r="G6" s="24"/>
      <c r="H6" s="30"/>
      <c r="I6" s="24"/>
    </row>
    <row r="7" spans="1:15" s="20" customFormat="1" ht="15" customHeight="1" x14ac:dyDescent="0.25">
      <c r="A7" s="16" t="s">
        <v>5</v>
      </c>
      <c r="B7" s="301" t="s">
        <v>6</v>
      </c>
      <c r="C7" s="302"/>
      <c r="D7" s="302"/>
      <c r="E7" s="302"/>
      <c r="F7" s="303"/>
      <c r="G7" s="10"/>
      <c r="H7" s="10"/>
      <c r="I7" s="10"/>
      <c r="J7" s="93"/>
      <c r="K7" s="26"/>
      <c r="L7" s="26"/>
      <c r="M7" s="26"/>
      <c r="N7" s="26"/>
      <c r="O7" s="26"/>
    </row>
    <row r="8" spans="1:15" s="20" customFormat="1" ht="15" customHeight="1" x14ac:dyDescent="0.25">
      <c r="A8" s="23" t="s">
        <v>8</v>
      </c>
      <c r="B8" s="53" t="s">
        <v>621</v>
      </c>
      <c r="C8" s="23" t="s">
        <v>7</v>
      </c>
      <c r="D8" s="21" t="s">
        <v>7</v>
      </c>
      <c r="E8" s="28">
        <v>715</v>
      </c>
      <c r="F8" s="16"/>
      <c r="G8" s="10"/>
      <c r="H8" s="30"/>
      <c r="I8" s="47"/>
      <c r="J8" s="93"/>
      <c r="K8" s="26"/>
      <c r="L8" s="26"/>
      <c r="M8" s="26"/>
      <c r="N8" s="26"/>
      <c r="O8" s="26"/>
    </row>
    <row r="9" spans="1:15" s="20" customFormat="1" ht="15" customHeight="1" x14ac:dyDescent="0.25">
      <c r="A9" s="23" t="s">
        <v>9</v>
      </c>
      <c r="B9" s="53" t="s">
        <v>622</v>
      </c>
      <c r="C9" s="23" t="s">
        <v>7</v>
      </c>
      <c r="D9" s="21" t="s">
        <v>7</v>
      </c>
      <c r="E9" s="28">
        <v>700</v>
      </c>
      <c r="F9" s="23"/>
      <c r="G9" s="1"/>
      <c r="H9" s="30"/>
      <c r="I9" s="47"/>
      <c r="J9" s="93"/>
      <c r="K9" s="26"/>
      <c r="L9" s="26"/>
      <c r="M9" s="26"/>
      <c r="N9" s="26"/>
      <c r="O9" s="26"/>
    </row>
    <row r="10" spans="1:15" s="5" customFormat="1" x14ac:dyDescent="0.25">
      <c r="A10" s="138" t="s">
        <v>607</v>
      </c>
      <c r="B10" s="139" t="s">
        <v>623</v>
      </c>
      <c r="C10" s="138" t="s">
        <v>7</v>
      </c>
      <c r="D10" s="140" t="s">
        <v>7</v>
      </c>
      <c r="E10" s="141">
        <v>465</v>
      </c>
      <c r="F10" s="138"/>
      <c r="G10" s="142"/>
      <c r="H10" s="143"/>
      <c r="I10" s="144"/>
      <c r="J10" s="116"/>
      <c r="K10" s="117"/>
      <c r="L10" s="117"/>
      <c r="M10" s="117"/>
      <c r="N10" s="117"/>
      <c r="O10" s="117"/>
    </row>
    <row r="11" spans="1:15" s="5" customFormat="1" x14ac:dyDescent="0.25">
      <c r="A11" s="138" t="s">
        <v>644</v>
      </c>
      <c r="B11" s="139" t="s">
        <v>1258</v>
      </c>
      <c r="C11" s="138" t="s">
        <v>7</v>
      </c>
      <c r="D11" s="140" t="s">
        <v>7</v>
      </c>
      <c r="E11" s="145">
        <v>425</v>
      </c>
      <c r="F11" s="138"/>
      <c r="G11" s="142"/>
      <c r="H11" s="143"/>
      <c r="I11" s="144"/>
      <c r="J11" s="116"/>
      <c r="K11" s="117"/>
      <c r="L11" s="117"/>
      <c r="M11" s="117"/>
      <c r="N11" s="117"/>
      <c r="O11" s="117"/>
    </row>
    <row r="12" spans="1:15" s="5" customFormat="1" x14ac:dyDescent="0.25">
      <c r="A12" s="146" t="s">
        <v>922</v>
      </c>
      <c r="B12" s="298" t="s">
        <v>1259</v>
      </c>
      <c r="C12" s="299"/>
      <c r="D12" s="299"/>
      <c r="E12" s="299"/>
      <c r="F12" s="300"/>
      <c r="G12" s="147"/>
      <c r="H12" s="148"/>
      <c r="I12" s="147"/>
      <c r="J12" s="116"/>
      <c r="K12" s="117"/>
      <c r="L12" s="117"/>
      <c r="M12" s="117"/>
      <c r="N12" s="117"/>
      <c r="O12" s="117"/>
    </row>
    <row r="13" spans="1:15" s="5" customFormat="1" x14ac:dyDescent="0.25">
      <c r="A13" s="138" t="s">
        <v>18</v>
      </c>
      <c r="B13" s="139" t="s">
        <v>617</v>
      </c>
      <c r="C13" s="138" t="s">
        <v>7</v>
      </c>
      <c r="D13" s="140" t="s">
        <v>7</v>
      </c>
      <c r="E13" s="145">
        <v>515</v>
      </c>
      <c r="F13" s="146"/>
      <c r="G13" s="147"/>
      <c r="H13" s="143"/>
      <c r="I13" s="144"/>
      <c r="J13" s="116"/>
      <c r="K13" s="117"/>
      <c r="L13" s="117"/>
      <c r="M13" s="117"/>
      <c r="N13" s="117"/>
      <c r="O13" s="117"/>
    </row>
    <row r="14" spans="1:15" s="5" customFormat="1" x14ac:dyDescent="0.25">
      <c r="A14" s="138" t="s">
        <v>608</v>
      </c>
      <c r="B14" s="139" t="s">
        <v>781</v>
      </c>
      <c r="C14" s="138" t="s">
        <v>7</v>
      </c>
      <c r="D14" s="140" t="s">
        <v>7</v>
      </c>
      <c r="E14" s="141"/>
      <c r="F14" s="145">
        <v>220</v>
      </c>
      <c r="G14" s="149"/>
      <c r="H14" s="143"/>
      <c r="I14" s="144"/>
      <c r="J14" s="116"/>
      <c r="K14" s="117"/>
      <c r="L14" s="117"/>
      <c r="M14" s="117"/>
      <c r="N14" s="117"/>
      <c r="O14" s="117"/>
    </row>
    <row r="15" spans="1:15" s="5" customFormat="1" x14ac:dyDescent="0.25">
      <c r="A15" s="138" t="s">
        <v>609</v>
      </c>
      <c r="B15" s="150" t="s">
        <v>1103</v>
      </c>
      <c r="C15" s="138" t="s">
        <v>7</v>
      </c>
      <c r="D15" s="140" t="s">
        <v>7</v>
      </c>
      <c r="E15" s="145">
        <v>175</v>
      </c>
      <c r="F15" s="145"/>
      <c r="H15" s="151"/>
    </row>
    <row r="16" spans="1:15" s="5" customFormat="1" x14ac:dyDescent="0.25">
      <c r="A16" s="138" t="s">
        <v>610</v>
      </c>
      <c r="B16" s="150" t="s">
        <v>1105</v>
      </c>
      <c r="C16" s="138" t="s">
        <v>7</v>
      </c>
      <c r="D16" s="140" t="s">
        <v>7</v>
      </c>
      <c r="E16" s="145">
        <v>515</v>
      </c>
      <c r="F16" s="145"/>
      <c r="H16" s="151"/>
    </row>
    <row r="17" spans="1:15" s="5" customFormat="1" x14ac:dyDescent="0.25">
      <c r="A17" s="138" t="s">
        <v>982</v>
      </c>
      <c r="B17" s="139" t="s">
        <v>618</v>
      </c>
      <c r="C17" s="138" t="s">
        <v>7</v>
      </c>
      <c r="D17" s="140" t="s">
        <v>7</v>
      </c>
      <c r="E17" s="145">
        <v>415</v>
      </c>
      <c r="F17" s="152"/>
      <c r="G17" s="149"/>
      <c r="H17" s="143"/>
      <c r="I17" s="144"/>
      <c r="J17" s="116"/>
      <c r="K17" s="117"/>
      <c r="L17" s="117"/>
      <c r="M17" s="117"/>
      <c r="N17" s="117"/>
      <c r="O17" s="117"/>
    </row>
    <row r="18" spans="1:15" s="5" customFormat="1" x14ac:dyDescent="0.25">
      <c r="A18" s="138"/>
      <c r="B18" s="210" t="s">
        <v>1444</v>
      </c>
      <c r="C18" s="132" t="s">
        <v>7</v>
      </c>
      <c r="D18" s="211" t="s">
        <v>7</v>
      </c>
      <c r="E18" s="212"/>
      <c r="F18" s="212">
        <v>150</v>
      </c>
      <c r="G18" s="149"/>
      <c r="H18" s="143"/>
      <c r="I18" s="144"/>
      <c r="J18" s="116"/>
      <c r="K18" s="117"/>
      <c r="L18" s="117"/>
      <c r="M18" s="117"/>
      <c r="N18" s="117"/>
      <c r="O18" s="117"/>
    </row>
    <row r="19" spans="1:15" s="5" customFormat="1" x14ac:dyDescent="0.25">
      <c r="A19" s="138" t="s">
        <v>995</v>
      </c>
      <c r="B19" s="150" t="s">
        <v>996</v>
      </c>
      <c r="C19" s="138" t="s">
        <v>7</v>
      </c>
      <c r="D19" s="140" t="s">
        <v>7</v>
      </c>
      <c r="E19" s="145">
        <v>115</v>
      </c>
      <c r="F19" s="145"/>
      <c r="G19" s="149"/>
      <c r="H19" s="143"/>
      <c r="I19" s="144"/>
      <c r="J19" s="116"/>
      <c r="K19" s="117"/>
      <c r="L19" s="117"/>
      <c r="M19" s="117"/>
      <c r="N19" s="117"/>
      <c r="O19" s="117"/>
    </row>
    <row r="20" spans="1:15" s="5" customFormat="1" x14ac:dyDescent="0.25">
      <c r="A20" s="138" t="s">
        <v>1102</v>
      </c>
      <c r="B20" s="150" t="s">
        <v>994</v>
      </c>
      <c r="C20" s="138" t="s">
        <v>7</v>
      </c>
      <c r="D20" s="140" t="s">
        <v>7</v>
      </c>
      <c r="E20" s="145">
        <v>415</v>
      </c>
      <c r="F20" s="145"/>
      <c r="G20" s="149"/>
      <c r="H20" s="143"/>
      <c r="I20" s="144"/>
      <c r="J20" s="116"/>
      <c r="K20" s="117"/>
      <c r="L20" s="117"/>
      <c r="M20" s="117"/>
      <c r="N20" s="117"/>
      <c r="O20" s="117"/>
    </row>
    <row r="21" spans="1:15" s="5" customFormat="1" ht="15" customHeight="1" x14ac:dyDescent="0.25">
      <c r="A21" s="138" t="s">
        <v>1104</v>
      </c>
      <c r="B21" s="139" t="s">
        <v>620</v>
      </c>
      <c r="C21" s="138" t="s">
        <v>7</v>
      </c>
      <c r="D21" s="140" t="s">
        <v>7</v>
      </c>
      <c r="E21" s="145">
        <v>430</v>
      </c>
      <c r="F21" s="152"/>
      <c r="G21" s="149"/>
      <c r="H21" s="143"/>
      <c r="I21" s="144"/>
      <c r="J21" s="116"/>
      <c r="K21" s="117"/>
      <c r="L21" s="117"/>
      <c r="M21" s="117"/>
      <c r="N21" s="117"/>
      <c r="O21" s="117"/>
    </row>
    <row r="22" spans="1:15" s="5" customFormat="1" ht="14.45" customHeight="1" x14ac:dyDescent="0.25">
      <c r="A22" s="146" t="s">
        <v>19</v>
      </c>
      <c r="B22" s="153" t="s">
        <v>1260</v>
      </c>
      <c r="C22" s="154"/>
      <c r="D22" s="304"/>
      <c r="E22" s="304"/>
      <c r="F22" s="305"/>
      <c r="G22" s="149"/>
      <c r="H22" s="148"/>
      <c r="I22" s="149"/>
      <c r="J22" s="116"/>
      <c r="K22" s="117"/>
      <c r="L22" s="117"/>
      <c r="M22" s="117"/>
      <c r="N22" s="117"/>
      <c r="O22" s="117"/>
    </row>
    <row r="23" spans="1:15" s="5" customFormat="1" x14ac:dyDescent="0.25">
      <c r="A23" s="138" t="s">
        <v>20</v>
      </c>
      <c r="B23" s="139" t="s">
        <v>718</v>
      </c>
      <c r="C23" s="138" t="s">
        <v>7</v>
      </c>
      <c r="D23" s="140" t="s">
        <v>7</v>
      </c>
      <c r="E23" s="145">
        <v>565</v>
      </c>
      <c r="F23" s="146"/>
      <c r="G23" s="147"/>
      <c r="H23" s="143"/>
      <c r="I23" s="144"/>
      <c r="J23" s="116"/>
      <c r="K23" s="117"/>
      <c r="L23" s="117"/>
      <c r="M23" s="117"/>
      <c r="N23" s="117"/>
      <c r="O23" s="117"/>
    </row>
    <row r="24" spans="1:15" s="5" customFormat="1" x14ac:dyDescent="0.25">
      <c r="A24" s="138" t="s">
        <v>611</v>
      </c>
      <c r="B24" s="139" t="s">
        <v>1119</v>
      </c>
      <c r="C24" s="138" t="s">
        <v>7</v>
      </c>
      <c r="D24" s="140" t="s">
        <v>7</v>
      </c>
      <c r="E24" s="141">
        <v>500</v>
      </c>
      <c r="F24" s="145"/>
      <c r="G24" s="142"/>
      <c r="H24" s="151"/>
      <c r="I24" s="144"/>
      <c r="J24" s="116"/>
      <c r="K24" s="117"/>
      <c r="L24" s="117"/>
      <c r="M24" s="117"/>
      <c r="N24" s="117"/>
      <c r="O24" s="117"/>
    </row>
    <row r="25" spans="1:15" s="5" customFormat="1" x14ac:dyDescent="0.25">
      <c r="A25" s="138" t="s">
        <v>1064</v>
      </c>
      <c r="B25" s="139" t="s">
        <v>1065</v>
      </c>
      <c r="C25" s="138" t="s">
        <v>7</v>
      </c>
      <c r="D25" s="140" t="s">
        <v>7</v>
      </c>
      <c r="E25" s="141">
        <v>285</v>
      </c>
      <c r="F25" s="146"/>
      <c r="G25" s="147"/>
      <c r="H25" s="143"/>
      <c r="I25" s="144"/>
      <c r="J25" s="116"/>
      <c r="K25" s="117"/>
      <c r="L25" s="117"/>
      <c r="M25" s="117"/>
      <c r="N25" s="117"/>
      <c r="O25" s="117"/>
    </row>
    <row r="26" spans="1:15" s="5" customFormat="1" x14ac:dyDescent="0.25">
      <c r="A26" s="138" t="s">
        <v>1118</v>
      </c>
      <c r="B26" s="139" t="s">
        <v>780</v>
      </c>
      <c r="C26" s="138" t="s">
        <v>7</v>
      </c>
      <c r="D26" s="140" t="s">
        <v>7</v>
      </c>
      <c r="E26" s="141"/>
      <c r="F26" s="145">
        <v>220</v>
      </c>
      <c r="G26" s="142"/>
      <c r="H26" s="143"/>
      <c r="I26" s="144"/>
      <c r="J26" s="116"/>
      <c r="K26" s="117"/>
      <c r="L26" s="117"/>
      <c r="M26" s="117"/>
      <c r="N26" s="117"/>
      <c r="O26" s="117"/>
    </row>
    <row r="27" spans="1:15" s="5" customFormat="1" ht="15" customHeight="1" x14ac:dyDescent="0.25">
      <c r="A27" s="146" t="s">
        <v>923</v>
      </c>
      <c r="B27" s="153" t="s">
        <v>453</v>
      </c>
      <c r="C27" s="154"/>
      <c r="D27" s="155"/>
      <c r="E27" s="294"/>
      <c r="F27" s="295"/>
      <c r="G27" s="147"/>
      <c r="H27" s="148"/>
      <c r="I27" s="147"/>
      <c r="J27" s="116"/>
      <c r="K27" s="117"/>
      <c r="L27" s="117"/>
      <c r="M27" s="117"/>
      <c r="N27" s="117"/>
      <c r="O27" s="117"/>
    </row>
    <row r="28" spans="1:15" s="5" customFormat="1" ht="15" customHeight="1" x14ac:dyDescent="0.25">
      <c r="A28" s="138" t="s">
        <v>21</v>
      </c>
      <c r="B28" s="139" t="s">
        <v>1134</v>
      </c>
      <c r="C28" s="138" t="s">
        <v>7</v>
      </c>
      <c r="D28" s="140" t="s">
        <v>7</v>
      </c>
      <c r="E28" s="141">
        <v>715</v>
      </c>
      <c r="F28" s="152"/>
      <c r="G28" s="143"/>
      <c r="H28" s="143"/>
      <c r="I28" s="144"/>
      <c r="J28" s="116"/>
      <c r="K28" s="117"/>
      <c r="L28" s="117"/>
      <c r="M28" s="117"/>
      <c r="N28" s="117"/>
      <c r="O28" s="117"/>
    </row>
    <row r="29" spans="1:15" s="5" customFormat="1" x14ac:dyDescent="0.25">
      <c r="A29" s="138" t="s">
        <v>22</v>
      </c>
      <c r="B29" s="139" t="s">
        <v>1135</v>
      </c>
      <c r="C29" s="138" t="s">
        <v>7</v>
      </c>
      <c r="D29" s="140" t="s">
        <v>7</v>
      </c>
      <c r="E29" s="141">
        <v>700</v>
      </c>
      <c r="F29" s="152"/>
      <c r="G29" s="143"/>
      <c r="H29" s="143"/>
      <c r="I29" s="144"/>
      <c r="J29" s="116"/>
      <c r="K29" s="117"/>
      <c r="L29" s="117"/>
      <c r="M29" s="117"/>
      <c r="N29" s="117"/>
      <c r="O29" s="117"/>
    </row>
    <row r="30" spans="1:15" s="5" customFormat="1" ht="15" customHeight="1" x14ac:dyDescent="0.25">
      <c r="A30" s="138" t="s">
        <v>23</v>
      </c>
      <c r="B30" s="139" t="s">
        <v>1136</v>
      </c>
      <c r="C30" s="138" t="s">
        <v>7</v>
      </c>
      <c r="D30" s="140" t="s">
        <v>7</v>
      </c>
      <c r="E30" s="141">
        <v>465</v>
      </c>
      <c r="F30" s="152"/>
      <c r="G30" s="143"/>
      <c r="H30" s="143"/>
      <c r="I30" s="144"/>
      <c r="J30" s="116"/>
      <c r="K30" s="117"/>
      <c r="L30" s="117"/>
      <c r="M30" s="117"/>
      <c r="N30" s="117"/>
      <c r="O30" s="117"/>
    </row>
    <row r="31" spans="1:15" s="5" customFormat="1" ht="15" customHeight="1" x14ac:dyDescent="0.25">
      <c r="A31" s="138" t="s">
        <v>555</v>
      </c>
      <c r="B31" s="156" t="s">
        <v>1137</v>
      </c>
      <c r="C31" s="138" t="s">
        <v>7</v>
      </c>
      <c r="D31" s="140" t="s">
        <v>7</v>
      </c>
      <c r="E31" s="145">
        <v>150</v>
      </c>
      <c r="F31" s="152"/>
      <c r="G31" s="149"/>
      <c r="H31" s="151"/>
      <c r="I31" s="144"/>
      <c r="J31" s="116"/>
      <c r="K31" s="117"/>
      <c r="L31" s="117"/>
      <c r="M31" s="117"/>
      <c r="N31" s="117"/>
      <c r="O31" s="117"/>
    </row>
    <row r="32" spans="1:15" s="5" customFormat="1" x14ac:dyDescent="0.25">
      <c r="A32" s="138" t="s">
        <v>556</v>
      </c>
      <c r="B32" s="139" t="s">
        <v>1261</v>
      </c>
      <c r="C32" s="138" t="s">
        <v>7</v>
      </c>
      <c r="D32" s="140" t="s">
        <v>7</v>
      </c>
      <c r="E32" s="145">
        <v>415</v>
      </c>
      <c r="F32" s="152"/>
      <c r="G32" s="143"/>
      <c r="H32" s="143"/>
      <c r="I32" s="144"/>
      <c r="J32" s="116"/>
      <c r="K32" s="117"/>
      <c r="L32" s="117"/>
      <c r="M32" s="117"/>
      <c r="N32" s="117"/>
      <c r="O32" s="117"/>
    </row>
    <row r="33" spans="1:24" s="5" customFormat="1" x14ac:dyDescent="0.25">
      <c r="A33" s="138" t="s">
        <v>557</v>
      </c>
      <c r="B33" s="139" t="s">
        <v>1262</v>
      </c>
      <c r="C33" s="138" t="s">
        <v>7</v>
      </c>
      <c r="D33" s="140" t="s">
        <v>7</v>
      </c>
      <c r="E33" s="145">
        <v>515</v>
      </c>
      <c r="F33" s="152"/>
      <c r="G33" s="143"/>
      <c r="H33" s="143"/>
      <c r="I33" s="144"/>
      <c r="J33" s="116"/>
      <c r="K33" s="117"/>
      <c r="L33" s="117"/>
      <c r="M33" s="117"/>
      <c r="N33" s="117"/>
      <c r="O33" s="117"/>
    </row>
    <row r="34" spans="1:24" s="5" customFormat="1" x14ac:dyDescent="0.25">
      <c r="A34" s="138" t="s">
        <v>355</v>
      </c>
      <c r="B34" s="139" t="s">
        <v>1263</v>
      </c>
      <c r="C34" s="138" t="s">
        <v>7</v>
      </c>
      <c r="D34" s="140" t="s">
        <v>7</v>
      </c>
      <c r="E34" s="145">
        <v>565</v>
      </c>
      <c r="F34" s="152"/>
      <c r="G34" s="143"/>
      <c r="H34" s="143"/>
      <c r="I34" s="144"/>
      <c r="J34" s="116"/>
      <c r="K34" s="117"/>
      <c r="L34" s="117"/>
      <c r="M34" s="117"/>
      <c r="N34" s="117"/>
      <c r="O34" s="117"/>
    </row>
    <row r="35" spans="1:24" s="5" customFormat="1" x14ac:dyDescent="0.25">
      <c r="A35" s="138" t="s">
        <v>450</v>
      </c>
      <c r="B35" s="139" t="s">
        <v>1066</v>
      </c>
      <c r="C35" s="138" t="s">
        <v>7</v>
      </c>
      <c r="D35" s="140" t="s">
        <v>7</v>
      </c>
      <c r="E35" s="145">
        <v>285</v>
      </c>
      <c r="F35" s="152"/>
      <c r="G35" s="143"/>
      <c r="H35" s="143"/>
      <c r="I35" s="144"/>
      <c r="J35" s="116"/>
      <c r="K35" s="117"/>
      <c r="L35" s="117"/>
      <c r="M35" s="117"/>
      <c r="N35" s="117"/>
      <c r="O35" s="117"/>
    </row>
    <row r="36" spans="1:24" s="5" customFormat="1" ht="15" customHeight="1" x14ac:dyDescent="0.25">
      <c r="A36" s="138" t="s">
        <v>645</v>
      </c>
      <c r="B36" s="139" t="s">
        <v>490</v>
      </c>
      <c r="C36" s="138" t="s">
        <v>7</v>
      </c>
      <c r="D36" s="140" t="s">
        <v>7</v>
      </c>
      <c r="E36" s="145">
        <v>855</v>
      </c>
      <c r="F36" s="152"/>
      <c r="G36" s="143"/>
      <c r="H36" s="143"/>
      <c r="I36" s="144"/>
      <c r="J36" s="116"/>
      <c r="K36" s="117"/>
      <c r="L36" s="117"/>
      <c r="M36" s="117"/>
      <c r="N36" s="117"/>
      <c r="O36" s="117"/>
    </row>
    <row r="37" spans="1:24" s="5" customFormat="1" ht="15" customHeight="1" x14ac:dyDescent="0.25">
      <c r="A37" s="138" t="s">
        <v>997</v>
      </c>
      <c r="B37" s="139" t="s">
        <v>717</v>
      </c>
      <c r="C37" s="138" t="s">
        <v>7</v>
      </c>
      <c r="D37" s="140" t="s">
        <v>7</v>
      </c>
      <c r="E37" s="145">
        <v>550</v>
      </c>
      <c r="F37" s="152"/>
      <c r="G37" s="149"/>
      <c r="H37" s="143"/>
      <c r="I37" s="144"/>
      <c r="J37" s="116"/>
      <c r="K37" s="117"/>
      <c r="L37" s="117"/>
      <c r="M37" s="117"/>
      <c r="N37" s="117"/>
      <c r="O37" s="117"/>
    </row>
    <row r="38" spans="1:24" s="5" customFormat="1" ht="15" customHeight="1" x14ac:dyDescent="0.25">
      <c r="A38" s="138" t="s">
        <v>1067</v>
      </c>
      <c r="B38" s="139" t="s">
        <v>1121</v>
      </c>
      <c r="C38" s="138" t="s">
        <v>7</v>
      </c>
      <c r="D38" s="140" t="s">
        <v>7</v>
      </c>
      <c r="E38" s="145">
        <v>250</v>
      </c>
      <c r="F38" s="152"/>
      <c r="G38" s="149"/>
      <c r="H38" s="151"/>
      <c r="I38" s="144"/>
      <c r="J38" s="116"/>
      <c r="K38" s="117"/>
      <c r="L38" s="117"/>
      <c r="M38" s="117"/>
      <c r="N38" s="117"/>
      <c r="O38" s="117"/>
    </row>
    <row r="39" spans="1:24" s="5" customFormat="1" x14ac:dyDescent="0.25">
      <c r="A39" s="138" t="s">
        <v>1100</v>
      </c>
      <c r="B39" s="139" t="s">
        <v>619</v>
      </c>
      <c r="C39" s="138" t="s">
        <v>7</v>
      </c>
      <c r="D39" s="140" t="s">
        <v>7</v>
      </c>
      <c r="E39" s="145">
        <v>540</v>
      </c>
      <c r="F39" s="152"/>
      <c r="G39" s="149"/>
      <c r="H39" s="143"/>
      <c r="I39" s="144"/>
      <c r="J39" s="116"/>
      <c r="K39" s="117"/>
      <c r="L39" s="117"/>
      <c r="M39" s="117"/>
      <c r="N39" s="117"/>
      <c r="O39" s="117"/>
    </row>
    <row r="40" spans="1:24" s="5" customFormat="1" x14ac:dyDescent="0.25">
      <c r="A40" s="138" t="s">
        <v>1101</v>
      </c>
      <c r="B40" s="139" t="s">
        <v>1122</v>
      </c>
      <c r="C40" s="138" t="s">
        <v>7</v>
      </c>
      <c r="D40" s="140" t="s">
        <v>7</v>
      </c>
      <c r="E40" s="145">
        <v>600</v>
      </c>
      <c r="F40" s="152"/>
      <c r="G40" s="149"/>
      <c r="H40" s="143"/>
      <c r="I40" s="144"/>
      <c r="J40" s="116"/>
      <c r="K40" s="117"/>
      <c r="L40" s="117"/>
      <c r="M40" s="117"/>
      <c r="N40" s="117"/>
      <c r="O40" s="117"/>
    </row>
    <row r="41" spans="1:24" s="5" customFormat="1" ht="15" customHeight="1" x14ac:dyDescent="0.25">
      <c r="A41" s="138" t="s">
        <v>1123</v>
      </c>
      <c r="B41" s="139" t="s">
        <v>720</v>
      </c>
      <c r="C41" s="138" t="s">
        <v>7</v>
      </c>
      <c r="D41" s="140" t="s">
        <v>7</v>
      </c>
      <c r="E41" s="145">
        <v>450</v>
      </c>
      <c r="F41" s="152"/>
      <c r="G41" s="149"/>
      <c r="H41" s="143"/>
      <c r="I41" s="144"/>
      <c r="J41" s="116"/>
      <c r="K41" s="117"/>
      <c r="L41" s="117"/>
      <c r="M41" s="117"/>
      <c r="N41" s="117"/>
      <c r="O41" s="117"/>
    </row>
    <row r="42" spans="1:24" s="5" customFormat="1" ht="15" customHeight="1" x14ac:dyDescent="0.25">
      <c r="A42" s="146" t="s">
        <v>1000</v>
      </c>
      <c r="B42" s="153" t="s">
        <v>1001</v>
      </c>
      <c r="C42" s="138" t="s">
        <v>7</v>
      </c>
      <c r="D42" s="140" t="s">
        <v>7</v>
      </c>
      <c r="E42" s="157">
        <v>715</v>
      </c>
      <c r="F42" s="158"/>
      <c r="G42" s="149"/>
      <c r="H42" s="143"/>
      <c r="I42" s="144"/>
      <c r="J42" s="116"/>
      <c r="K42" s="117"/>
      <c r="L42" s="117"/>
      <c r="M42" s="117"/>
      <c r="N42" s="117"/>
      <c r="O42" s="117"/>
    </row>
    <row r="43" spans="1:24" s="20" customFormat="1" x14ac:dyDescent="0.25">
      <c r="A43" s="16">
        <v>2</v>
      </c>
      <c r="B43" s="60" t="s">
        <v>24</v>
      </c>
      <c r="C43" s="27"/>
      <c r="D43" s="42"/>
      <c r="E43" s="72"/>
      <c r="F43" s="56"/>
      <c r="G43" s="10"/>
      <c r="H43" s="10"/>
      <c r="I43" s="10"/>
      <c r="J43" s="93"/>
      <c r="K43" s="26"/>
      <c r="L43" s="26"/>
      <c r="M43" s="26"/>
      <c r="N43" s="26"/>
      <c r="O43" s="26"/>
    </row>
    <row r="44" spans="1:24" s="20" customFormat="1" x14ac:dyDescent="0.25">
      <c r="A44" s="16"/>
      <c r="B44" s="60"/>
      <c r="C44" s="27"/>
      <c r="D44" s="42"/>
      <c r="E44" s="306" t="s">
        <v>791</v>
      </c>
      <c r="F44" s="306"/>
      <c r="G44" s="306"/>
      <c r="H44" s="306"/>
      <c r="I44" s="307" t="s">
        <v>793</v>
      </c>
      <c r="J44" s="308"/>
      <c r="K44" s="308"/>
      <c r="L44" s="309"/>
      <c r="M44" s="307" t="s">
        <v>794</v>
      </c>
      <c r="N44" s="308"/>
      <c r="O44" s="308"/>
      <c r="P44" s="309"/>
    </row>
    <row r="45" spans="1:24" s="5" customFormat="1" ht="15" customHeight="1" x14ac:dyDescent="0.25">
      <c r="A45" s="146" t="s">
        <v>924</v>
      </c>
      <c r="B45" s="153" t="s">
        <v>1124</v>
      </c>
      <c r="C45" s="154"/>
      <c r="D45" s="155"/>
      <c r="E45" s="159" t="s">
        <v>792</v>
      </c>
      <c r="F45" s="159" t="s">
        <v>493</v>
      </c>
      <c r="G45" s="160" t="s">
        <v>491</v>
      </c>
      <c r="H45" s="160" t="s">
        <v>492</v>
      </c>
      <c r="I45" s="159" t="s">
        <v>792</v>
      </c>
      <c r="J45" s="161" t="s">
        <v>493</v>
      </c>
      <c r="K45" s="160" t="s">
        <v>491</v>
      </c>
      <c r="L45" s="160" t="s">
        <v>492</v>
      </c>
      <c r="M45" s="159" t="s">
        <v>792</v>
      </c>
      <c r="N45" s="159" t="s">
        <v>493</v>
      </c>
      <c r="O45" s="160" t="s">
        <v>491</v>
      </c>
      <c r="P45" s="162" t="s">
        <v>492</v>
      </c>
    </row>
    <row r="46" spans="1:24" s="5" customFormat="1" ht="15" customHeight="1" x14ac:dyDescent="0.25">
      <c r="A46" s="138" t="s">
        <v>25</v>
      </c>
      <c r="B46" s="139" t="s">
        <v>26</v>
      </c>
      <c r="C46" s="138" t="s">
        <v>27</v>
      </c>
      <c r="D46" s="163" t="s">
        <v>7</v>
      </c>
      <c r="E46" s="159">
        <v>19750</v>
      </c>
      <c r="F46" s="145">
        <f t="shared" ref="F46:F64" si="0">E46*0.95</f>
        <v>18762.5</v>
      </c>
      <c r="G46" s="145">
        <f>E46/5</f>
        <v>3950</v>
      </c>
      <c r="H46" s="145">
        <f t="shared" ref="H46:H64" si="1">E46*1.01/6</f>
        <v>3324.5833333333335</v>
      </c>
      <c r="I46" s="159">
        <v>17500</v>
      </c>
      <c r="J46" s="164">
        <f t="shared" ref="J46:J68" si="2">I46*0.95</f>
        <v>16625</v>
      </c>
      <c r="K46" s="145">
        <f t="shared" ref="K46:K68" si="3">I46/5</f>
        <v>3500</v>
      </c>
      <c r="L46" s="145">
        <f t="shared" ref="L46:L68" si="4">I46*1.01/6</f>
        <v>2945.8333333333335</v>
      </c>
      <c r="M46" s="159">
        <v>15000</v>
      </c>
      <c r="N46" s="145">
        <f t="shared" ref="N46:N64" si="5">M46*0.95</f>
        <v>14250</v>
      </c>
      <c r="O46" s="145">
        <f t="shared" ref="O46:O64" si="6">M46/5</f>
        <v>3000</v>
      </c>
      <c r="P46" s="165">
        <f t="shared" ref="P46:P64" si="7">M46*1.01/6</f>
        <v>2525</v>
      </c>
      <c r="R46" s="166"/>
      <c r="S46" s="166"/>
      <c r="T46" s="166"/>
      <c r="V46" s="166"/>
      <c r="W46" s="166"/>
      <c r="X46" s="166"/>
    </row>
    <row r="47" spans="1:24" s="5" customFormat="1" ht="15" customHeight="1" x14ac:dyDescent="0.25">
      <c r="A47" s="138" t="s">
        <v>28</v>
      </c>
      <c r="B47" s="139" t="s">
        <v>29</v>
      </c>
      <c r="C47" s="138" t="s">
        <v>27</v>
      </c>
      <c r="D47" s="163" t="s">
        <v>7</v>
      </c>
      <c r="E47" s="159">
        <v>5125</v>
      </c>
      <c r="F47" s="145">
        <f t="shared" si="0"/>
        <v>4868.75</v>
      </c>
      <c r="G47" s="145">
        <f t="shared" ref="G47:G64" si="8">E47/5</f>
        <v>1025</v>
      </c>
      <c r="H47" s="145">
        <f t="shared" si="1"/>
        <v>862.70833333333337</v>
      </c>
      <c r="I47" s="159">
        <v>4750</v>
      </c>
      <c r="J47" s="164">
        <f t="shared" si="2"/>
        <v>4512.5</v>
      </c>
      <c r="K47" s="145">
        <f t="shared" si="3"/>
        <v>950</v>
      </c>
      <c r="L47" s="145">
        <f t="shared" si="4"/>
        <v>799.58333333333337</v>
      </c>
      <c r="M47" s="159">
        <v>4425</v>
      </c>
      <c r="N47" s="145">
        <f t="shared" si="5"/>
        <v>4203.75</v>
      </c>
      <c r="O47" s="145">
        <f t="shared" si="6"/>
        <v>885</v>
      </c>
      <c r="P47" s="165">
        <f t="shared" si="7"/>
        <v>744.875</v>
      </c>
      <c r="R47" s="166"/>
      <c r="S47" s="166"/>
      <c r="T47" s="166"/>
      <c r="V47" s="166"/>
      <c r="W47" s="166"/>
      <c r="X47" s="166"/>
    </row>
    <row r="48" spans="1:24" s="5" customFormat="1" ht="15" customHeight="1" x14ac:dyDescent="0.25">
      <c r="A48" s="138" t="s">
        <v>30</v>
      </c>
      <c r="B48" s="139" t="s">
        <v>31</v>
      </c>
      <c r="C48" s="138" t="s">
        <v>27</v>
      </c>
      <c r="D48" s="163" t="s">
        <v>7</v>
      </c>
      <c r="E48" s="159">
        <v>5125</v>
      </c>
      <c r="F48" s="145">
        <f t="shared" si="0"/>
        <v>4868.75</v>
      </c>
      <c r="G48" s="145">
        <f t="shared" si="8"/>
        <v>1025</v>
      </c>
      <c r="H48" s="145">
        <f t="shared" si="1"/>
        <v>862.70833333333337</v>
      </c>
      <c r="I48" s="159">
        <v>4750</v>
      </c>
      <c r="J48" s="164">
        <f t="shared" si="2"/>
        <v>4512.5</v>
      </c>
      <c r="K48" s="145">
        <f t="shared" si="3"/>
        <v>950</v>
      </c>
      <c r="L48" s="145">
        <f t="shared" si="4"/>
        <v>799.58333333333337</v>
      </c>
      <c r="M48" s="159">
        <v>4425</v>
      </c>
      <c r="N48" s="145">
        <f t="shared" si="5"/>
        <v>4203.75</v>
      </c>
      <c r="O48" s="145">
        <f t="shared" si="6"/>
        <v>885</v>
      </c>
      <c r="P48" s="165">
        <f t="shared" si="7"/>
        <v>744.875</v>
      </c>
      <c r="R48" s="166"/>
      <c r="S48" s="166"/>
      <c r="T48" s="166"/>
      <c r="V48" s="166"/>
      <c r="W48" s="166"/>
      <c r="X48" s="166"/>
    </row>
    <row r="49" spans="1:24" s="5" customFormat="1" ht="15" customHeight="1" x14ac:dyDescent="0.25">
      <c r="A49" s="138" t="s">
        <v>32</v>
      </c>
      <c r="B49" s="139" t="s">
        <v>33</v>
      </c>
      <c r="C49" s="138" t="s">
        <v>27</v>
      </c>
      <c r="D49" s="163" t="s">
        <v>7</v>
      </c>
      <c r="E49" s="159">
        <v>5125</v>
      </c>
      <c r="F49" s="145">
        <f t="shared" si="0"/>
        <v>4868.75</v>
      </c>
      <c r="G49" s="145">
        <f t="shared" si="8"/>
        <v>1025</v>
      </c>
      <c r="H49" s="145">
        <f t="shared" si="1"/>
        <v>862.70833333333337</v>
      </c>
      <c r="I49" s="159">
        <v>4750</v>
      </c>
      <c r="J49" s="164">
        <f t="shared" si="2"/>
        <v>4512.5</v>
      </c>
      <c r="K49" s="145">
        <f t="shared" si="3"/>
        <v>950</v>
      </c>
      <c r="L49" s="145">
        <f t="shared" si="4"/>
        <v>799.58333333333337</v>
      </c>
      <c r="M49" s="159">
        <v>4425</v>
      </c>
      <c r="N49" s="145">
        <f t="shared" si="5"/>
        <v>4203.75</v>
      </c>
      <c r="O49" s="145">
        <f t="shared" si="6"/>
        <v>885</v>
      </c>
      <c r="P49" s="165">
        <f t="shared" si="7"/>
        <v>744.875</v>
      </c>
      <c r="R49" s="166"/>
      <c r="S49" s="166"/>
      <c r="T49" s="166"/>
      <c r="V49" s="166"/>
      <c r="W49" s="166"/>
      <c r="X49" s="166"/>
    </row>
    <row r="50" spans="1:24" s="5" customFormat="1" ht="15" customHeight="1" x14ac:dyDescent="0.25">
      <c r="A50" s="138" t="s">
        <v>34</v>
      </c>
      <c r="B50" s="139" t="s">
        <v>35</v>
      </c>
      <c r="C50" s="138" t="s">
        <v>27</v>
      </c>
      <c r="D50" s="163" t="s">
        <v>7</v>
      </c>
      <c r="E50" s="159">
        <v>6600</v>
      </c>
      <c r="F50" s="145">
        <f t="shared" si="0"/>
        <v>6270</v>
      </c>
      <c r="G50" s="145">
        <f t="shared" si="8"/>
        <v>1320</v>
      </c>
      <c r="H50" s="145">
        <f t="shared" si="1"/>
        <v>1111</v>
      </c>
      <c r="I50" s="159">
        <v>6125</v>
      </c>
      <c r="J50" s="164">
        <f t="shared" si="2"/>
        <v>5818.75</v>
      </c>
      <c r="K50" s="145">
        <f t="shared" si="3"/>
        <v>1225</v>
      </c>
      <c r="L50" s="145">
        <f t="shared" si="4"/>
        <v>1031.0416666666667</v>
      </c>
      <c r="M50" s="159">
        <v>5750</v>
      </c>
      <c r="N50" s="145">
        <f t="shared" si="5"/>
        <v>5462.5</v>
      </c>
      <c r="O50" s="145">
        <f t="shared" si="6"/>
        <v>1150</v>
      </c>
      <c r="P50" s="165">
        <f t="shared" si="7"/>
        <v>967.91666666666663</v>
      </c>
      <c r="R50" s="166"/>
      <c r="S50" s="166"/>
      <c r="T50" s="166"/>
      <c r="V50" s="166"/>
      <c r="W50" s="166"/>
      <c r="X50" s="166"/>
    </row>
    <row r="51" spans="1:24" s="5" customFormat="1" ht="15" customHeight="1" x14ac:dyDescent="0.25">
      <c r="A51" s="138" t="s">
        <v>36</v>
      </c>
      <c r="B51" s="139" t="s">
        <v>973</v>
      </c>
      <c r="C51" s="138" t="s">
        <v>27</v>
      </c>
      <c r="D51" s="163" t="s">
        <v>7</v>
      </c>
      <c r="E51" s="159">
        <v>5125</v>
      </c>
      <c r="F51" s="145">
        <f t="shared" si="0"/>
        <v>4868.75</v>
      </c>
      <c r="G51" s="145">
        <f t="shared" si="8"/>
        <v>1025</v>
      </c>
      <c r="H51" s="145">
        <f t="shared" si="1"/>
        <v>862.70833333333337</v>
      </c>
      <c r="I51" s="159">
        <v>4750</v>
      </c>
      <c r="J51" s="164">
        <f t="shared" si="2"/>
        <v>4512.5</v>
      </c>
      <c r="K51" s="145">
        <f t="shared" si="3"/>
        <v>950</v>
      </c>
      <c r="L51" s="145">
        <f t="shared" si="4"/>
        <v>799.58333333333337</v>
      </c>
      <c r="M51" s="159">
        <v>4425</v>
      </c>
      <c r="N51" s="145">
        <f t="shared" si="5"/>
        <v>4203.75</v>
      </c>
      <c r="O51" s="145">
        <f t="shared" si="6"/>
        <v>885</v>
      </c>
      <c r="P51" s="165">
        <f t="shared" si="7"/>
        <v>744.875</v>
      </c>
      <c r="R51" s="166"/>
      <c r="S51" s="166"/>
      <c r="T51" s="166"/>
      <c r="V51" s="166"/>
      <c r="W51" s="166"/>
      <c r="X51" s="166"/>
    </row>
    <row r="52" spans="1:24" s="5" customFormat="1" ht="15" customHeight="1" x14ac:dyDescent="0.25">
      <c r="A52" s="138" t="s">
        <v>38</v>
      </c>
      <c r="B52" s="139" t="s">
        <v>10</v>
      </c>
      <c r="C52" s="138" t="s">
        <v>39</v>
      </c>
      <c r="D52" s="163" t="s">
        <v>7</v>
      </c>
      <c r="E52" s="159">
        <v>15000</v>
      </c>
      <c r="F52" s="145">
        <f t="shared" si="0"/>
        <v>14250</v>
      </c>
      <c r="G52" s="145">
        <f t="shared" si="8"/>
        <v>3000</v>
      </c>
      <c r="H52" s="145">
        <f t="shared" si="1"/>
        <v>2525</v>
      </c>
      <c r="I52" s="159">
        <v>12000</v>
      </c>
      <c r="J52" s="164">
        <f t="shared" si="2"/>
        <v>11400</v>
      </c>
      <c r="K52" s="145">
        <f t="shared" si="3"/>
        <v>2400</v>
      </c>
      <c r="L52" s="145">
        <f t="shared" si="4"/>
        <v>2020</v>
      </c>
      <c r="M52" s="159">
        <v>11425</v>
      </c>
      <c r="N52" s="145">
        <f t="shared" si="5"/>
        <v>10853.75</v>
      </c>
      <c r="O52" s="145">
        <f t="shared" si="6"/>
        <v>2285</v>
      </c>
      <c r="P52" s="165">
        <f t="shared" si="7"/>
        <v>1923.2083333333333</v>
      </c>
      <c r="R52" s="166"/>
      <c r="S52" s="166"/>
      <c r="T52" s="166"/>
      <c r="V52" s="166"/>
      <c r="W52" s="166"/>
      <c r="X52" s="166"/>
    </row>
    <row r="53" spans="1:24" s="5" customFormat="1" ht="15" customHeight="1" x14ac:dyDescent="0.25">
      <c r="A53" s="138" t="s">
        <v>40</v>
      </c>
      <c r="B53" s="139" t="s">
        <v>11</v>
      </c>
      <c r="C53" s="138" t="s">
        <v>39</v>
      </c>
      <c r="D53" s="163" t="s">
        <v>7</v>
      </c>
      <c r="E53" s="159">
        <v>12600</v>
      </c>
      <c r="F53" s="145">
        <f t="shared" si="0"/>
        <v>11970</v>
      </c>
      <c r="G53" s="145">
        <f t="shared" si="8"/>
        <v>2520</v>
      </c>
      <c r="H53" s="145">
        <f t="shared" si="1"/>
        <v>2121</v>
      </c>
      <c r="I53" s="159">
        <v>11500</v>
      </c>
      <c r="J53" s="164">
        <f t="shared" si="2"/>
        <v>10925</v>
      </c>
      <c r="K53" s="145">
        <f t="shared" si="3"/>
        <v>2300</v>
      </c>
      <c r="L53" s="145">
        <f t="shared" si="4"/>
        <v>1935.8333333333333</v>
      </c>
      <c r="M53" s="159">
        <v>11000</v>
      </c>
      <c r="N53" s="145">
        <f t="shared" si="5"/>
        <v>10450</v>
      </c>
      <c r="O53" s="145">
        <f t="shared" si="6"/>
        <v>2200</v>
      </c>
      <c r="P53" s="165">
        <f t="shared" si="7"/>
        <v>1851.6666666666667</v>
      </c>
      <c r="R53" s="166"/>
      <c r="S53" s="166"/>
      <c r="T53" s="166"/>
      <c r="V53" s="166"/>
      <c r="W53" s="166"/>
      <c r="X53" s="166"/>
    </row>
    <row r="54" spans="1:24" s="5" customFormat="1" ht="15" customHeight="1" x14ac:dyDescent="0.25">
      <c r="A54" s="138" t="s">
        <v>41</v>
      </c>
      <c r="B54" s="139" t="s">
        <v>12</v>
      </c>
      <c r="C54" s="138" t="s">
        <v>39</v>
      </c>
      <c r="D54" s="163" t="s">
        <v>7</v>
      </c>
      <c r="E54" s="159">
        <v>12600</v>
      </c>
      <c r="F54" s="145">
        <f t="shared" si="0"/>
        <v>11970</v>
      </c>
      <c r="G54" s="145">
        <f t="shared" si="8"/>
        <v>2520</v>
      </c>
      <c r="H54" s="145">
        <f t="shared" si="1"/>
        <v>2121</v>
      </c>
      <c r="I54" s="159">
        <v>10380</v>
      </c>
      <c r="J54" s="164">
        <f t="shared" si="2"/>
        <v>9861</v>
      </c>
      <c r="K54" s="145">
        <f t="shared" si="3"/>
        <v>2076</v>
      </c>
      <c r="L54" s="145">
        <f t="shared" si="4"/>
        <v>1747.3</v>
      </c>
      <c r="M54" s="159">
        <v>9500</v>
      </c>
      <c r="N54" s="145">
        <f t="shared" si="5"/>
        <v>9025</v>
      </c>
      <c r="O54" s="145">
        <f t="shared" si="6"/>
        <v>1900</v>
      </c>
      <c r="P54" s="165">
        <f t="shared" si="7"/>
        <v>1599.1666666666667</v>
      </c>
      <c r="R54" s="166"/>
      <c r="S54" s="166"/>
      <c r="T54" s="166"/>
      <c r="V54" s="166"/>
      <c r="W54" s="166"/>
      <c r="X54" s="166"/>
    </row>
    <row r="55" spans="1:24" s="5" customFormat="1" ht="15" customHeight="1" x14ac:dyDescent="0.25">
      <c r="A55" s="138" t="s">
        <v>903</v>
      </c>
      <c r="B55" s="139" t="s">
        <v>44</v>
      </c>
      <c r="C55" s="138" t="s">
        <v>39</v>
      </c>
      <c r="D55" s="163" t="s">
        <v>7</v>
      </c>
      <c r="E55" s="159">
        <v>12600</v>
      </c>
      <c r="F55" s="145">
        <f t="shared" si="0"/>
        <v>11970</v>
      </c>
      <c r="G55" s="145">
        <f t="shared" si="8"/>
        <v>2520</v>
      </c>
      <c r="H55" s="145">
        <f t="shared" si="1"/>
        <v>2121</v>
      </c>
      <c r="I55" s="159">
        <v>10380</v>
      </c>
      <c r="J55" s="164">
        <f t="shared" si="2"/>
        <v>9861</v>
      </c>
      <c r="K55" s="145">
        <f t="shared" si="3"/>
        <v>2076</v>
      </c>
      <c r="L55" s="145">
        <f t="shared" si="4"/>
        <v>1747.3</v>
      </c>
      <c r="M55" s="159">
        <v>9500</v>
      </c>
      <c r="N55" s="145">
        <f t="shared" si="5"/>
        <v>9025</v>
      </c>
      <c r="O55" s="145">
        <f t="shared" si="6"/>
        <v>1900</v>
      </c>
      <c r="P55" s="165">
        <f t="shared" si="7"/>
        <v>1599.1666666666667</v>
      </c>
      <c r="R55" s="166"/>
      <c r="S55" s="166"/>
      <c r="T55" s="166"/>
      <c r="V55" s="166"/>
      <c r="W55" s="166"/>
      <c r="X55" s="166"/>
    </row>
    <row r="56" spans="1:24" s="5" customFormat="1" ht="15" customHeight="1" x14ac:dyDescent="0.25">
      <c r="A56" s="138" t="s">
        <v>43</v>
      </c>
      <c r="B56" s="139" t="s">
        <v>13</v>
      </c>
      <c r="C56" s="138" t="s">
        <v>46</v>
      </c>
      <c r="D56" s="163" t="s">
        <v>7</v>
      </c>
      <c r="E56" s="159">
        <v>15000</v>
      </c>
      <c r="F56" s="145">
        <f t="shared" si="0"/>
        <v>14250</v>
      </c>
      <c r="G56" s="145">
        <f t="shared" si="8"/>
        <v>3000</v>
      </c>
      <c r="H56" s="145">
        <f t="shared" si="1"/>
        <v>2525</v>
      </c>
      <c r="I56" s="159">
        <v>10500</v>
      </c>
      <c r="J56" s="164">
        <f t="shared" si="2"/>
        <v>9975</v>
      </c>
      <c r="K56" s="145">
        <f t="shared" si="3"/>
        <v>2100</v>
      </c>
      <c r="L56" s="145">
        <f t="shared" si="4"/>
        <v>1767.5</v>
      </c>
      <c r="M56" s="159">
        <v>8250</v>
      </c>
      <c r="N56" s="145">
        <f t="shared" si="5"/>
        <v>7837.5</v>
      </c>
      <c r="O56" s="145">
        <f t="shared" si="6"/>
        <v>1650</v>
      </c>
      <c r="P56" s="165">
        <f t="shared" si="7"/>
        <v>1388.75</v>
      </c>
      <c r="R56" s="166"/>
      <c r="S56" s="166"/>
      <c r="T56" s="166"/>
      <c r="V56" s="166"/>
      <c r="W56" s="166"/>
      <c r="X56" s="166"/>
    </row>
    <row r="57" spans="1:24" s="5" customFormat="1" ht="15" customHeight="1" x14ac:dyDescent="0.25">
      <c r="A57" s="138" t="s">
        <v>45</v>
      </c>
      <c r="B57" s="139" t="s">
        <v>14</v>
      </c>
      <c r="C57" s="138" t="s">
        <v>48</v>
      </c>
      <c r="D57" s="163" t="s">
        <v>7</v>
      </c>
      <c r="E57" s="159">
        <v>13750</v>
      </c>
      <c r="F57" s="145">
        <f t="shared" si="0"/>
        <v>13062.5</v>
      </c>
      <c r="G57" s="145">
        <f t="shared" si="8"/>
        <v>2750</v>
      </c>
      <c r="H57" s="145">
        <f t="shared" si="1"/>
        <v>2314.5833333333335</v>
      </c>
      <c r="I57" s="159">
        <v>11000</v>
      </c>
      <c r="J57" s="164">
        <f t="shared" si="2"/>
        <v>10450</v>
      </c>
      <c r="K57" s="145">
        <f t="shared" si="3"/>
        <v>2200</v>
      </c>
      <c r="L57" s="145">
        <f t="shared" si="4"/>
        <v>1851.6666666666667</v>
      </c>
      <c r="M57" s="159">
        <v>9750</v>
      </c>
      <c r="N57" s="145">
        <f t="shared" si="5"/>
        <v>9262.5</v>
      </c>
      <c r="O57" s="145">
        <f t="shared" si="6"/>
        <v>1950</v>
      </c>
      <c r="P57" s="165">
        <f t="shared" si="7"/>
        <v>1641.25</v>
      </c>
      <c r="R57" s="166"/>
      <c r="S57" s="166"/>
      <c r="T57" s="166"/>
      <c r="V57" s="166"/>
      <c r="W57" s="166"/>
      <c r="X57" s="166"/>
    </row>
    <row r="58" spans="1:24" s="5" customFormat="1" ht="15" customHeight="1" x14ac:dyDescent="0.25">
      <c r="A58" s="138" t="s">
        <v>47</v>
      </c>
      <c r="B58" s="139" t="s">
        <v>15</v>
      </c>
      <c r="C58" s="138" t="s">
        <v>50</v>
      </c>
      <c r="D58" s="163" t="s">
        <v>7</v>
      </c>
      <c r="E58" s="159">
        <v>5125</v>
      </c>
      <c r="F58" s="145">
        <f t="shared" si="0"/>
        <v>4868.75</v>
      </c>
      <c r="G58" s="145">
        <f t="shared" si="8"/>
        <v>1025</v>
      </c>
      <c r="H58" s="145">
        <f t="shared" si="1"/>
        <v>862.70833333333337</v>
      </c>
      <c r="I58" s="159">
        <v>4125</v>
      </c>
      <c r="J58" s="164">
        <f t="shared" si="2"/>
        <v>3918.75</v>
      </c>
      <c r="K58" s="145">
        <f t="shared" si="3"/>
        <v>825</v>
      </c>
      <c r="L58" s="145">
        <f t="shared" si="4"/>
        <v>694.375</v>
      </c>
      <c r="M58" s="159">
        <v>3750</v>
      </c>
      <c r="N58" s="145">
        <f t="shared" si="5"/>
        <v>3562.5</v>
      </c>
      <c r="O58" s="145">
        <f t="shared" si="6"/>
        <v>750</v>
      </c>
      <c r="P58" s="165">
        <f t="shared" si="7"/>
        <v>631.25</v>
      </c>
      <c r="R58" s="166"/>
      <c r="S58" s="166"/>
      <c r="T58" s="166"/>
      <c r="V58" s="166"/>
      <c r="W58" s="166"/>
      <c r="X58" s="166"/>
    </row>
    <row r="59" spans="1:24" s="5" customFormat="1" ht="15" customHeight="1" x14ac:dyDescent="0.25">
      <c r="A59" s="138" t="s">
        <v>49</v>
      </c>
      <c r="B59" s="139" t="s">
        <v>16</v>
      </c>
      <c r="C59" s="138" t="s">
        <v>52</v>
      </c>
      <c r="D59" s="163" t="s">
        <v>7</v>
      </c>
      <c r="E59" s="159">
        <v>8500</v>
      </c>
      <c r="F59" s="145">
        <f t="shared" si="0"/>
        <v>8075</v>
      </c>
      <c r="G59" s="145">
        <f t="shared" si="8"/>
        <v>1700</v>
      </c>
      <c r="H59" s="145">
        <f t="shared" si="1"/>
        <v>1430.8333333333333</v>
      </c>
      <c r="I59" s="159">
        <v>8250</v>
      </c>
      <c r="J59" s="164">
        <f t="shared" si="2"/>
        <v>7837.5</v>
      </c>
      <c r="K59" s="145">
        <f t="shared" si="3"/>
        <v>1650</v>
      </c>
      <c r="L59" s="145">
        <f t="shared" si="4"/>
        <v>1388.75</v>
      </c>
      <c r="M59" s="159">
        <v>7500</v>
      </c>
      <c r="N59" s="145">
        <f t="shared" si="5"/>
        <v>7125</v>
      </c>
      <c r="O59" s="145">
        <f t="shared" si="6"/>
        <v>1500</v>
      </c>
      <c r="P59" s="165">
        <f t="shared" si="7"/>
        <v>1262.5</v>
      </c>
      <c r="R59" s="166"/>
      <c r="S59" s="166"/>
      <c r="T59" s="166"/>
      <c r="V59" s="166"/>
      <c r="W59" s="166"/>
      <c r="X59" s="166"/>
    </row>
    <row r="60" spans="1:24" s="5" customFormat="1" ht="15" customHeight="1" x14ac:dyDescent="0.25">
      <c r="A60" s="138" t="s">
        <v>51</v>
      </c>
      <c r="B60" s="139" t="s">
        <v>54</v>
      </c>
      <c r="C60" s="138" t="s">
        <v>52</v>
      </c>
      <c r="D60" s="163" t="s">
        <v>7</v>
      </c>
      <c r="E60" s="159">
        <v>8500</v>
      </c>
      <c r="F60" s="145">
        <f t="shared" si="0"/>
        <v>8075</v>
      </c>
      <c r="G60" s="145">
        <f t="shared" si="8"/>
        <v>1700</v>
      </c>
      <c r="H60" s="145">
        <f t="shared" si="1"/>
        <v>1430.8333333333333</v>
      </c>
      <c r="I60" s="159">
        <v>8000</v>
      </c>
      <c r="J60" s="164">
        <f t="shared" si="2"/>
        <v>7600</v>
      </c>
      <c r="K60" s="145">
        <f t="shared" si="3"/>
        <v>1600</v>
      </c>
      <c r="L60" s="145">
        <f t="shared" si="4"/>
        <v>1346.6666666666667</v>
      </c>
      <c r="M60" s="159">
        <v>7000</v>
      </c>
      <c r="N60" s="145">
        <f t="shared" si="5"/>
        <v>6650</v>
      </c>
      <c r="O60" s="145">
        <f t="shared" si="6"/>
        <v>1400</v>
      </c>
      <c r="P60" s="165">
        <f t="shared" si="7"/>
        <v>1178.3333333333333</v>
      </c>
      <c r="R60" s="166"/>
      <c r="S60" s="166"/>
      <c r="T60" s="166"/>
      <c r="V60" s="166"/>
      <c r="W60" s="166"/>
      <c r="X60" s="166"/>
    </row>
    <row r="61" spans="1:24" s="5" customFormat="1" ht="15" customHeight="1" x14ac:dyDescent="0.25">
      <c r="A61" s="138" t="s">
        <v>53</v>
      </c>
      <c r="B61" s="139" t="s">
        <v>17</v>
      </c>
      <c r="C61" s="138" t="s">
        <v>56</v>
      </c>
      <c r="D61" s="163" t="s">
        <v>7</v>
      </c>
      <c r="E61" s="159">
        <v>13750</v>
      </c>
      <c r="F61" s="145">
        <f t="shared" si="0"/>
        <v>13062.5</v>
      </c>
      <c r="G61" s="145">
        <f t="shared" si="8"/>
        <v>2750</v>
      </c>
      <c r="H61" s="145">
        <f t="shared" si="1"/>
        <v>2314.5833333333335</v>
      </c>
      <c r="I61" s="159">
        <v>11000</v>
      </c>
      <c r="J61" s="164">
        <f t="shared" si="2"/>
        <v>10450</v>
      </c>
      <c r="K61" s="145">
        <f t="shared" si="3"/>
        <v>2200</v>
      </c>
      <c r="L61" s="145">
        <f t="shared" si="4"/>
        <v>1851.6666666666667</v>
      </c>
      <c r="M61" s="159">
        <v>10250</v>
      </c>
      <c r="N61" s="145">
        <f t="shared" si="5"/>
        <v>9737.5</v>
      </c>
      <c r="O61" s="145">
        <f t="shared" si="6"/>
        <v>2050</v>
      </c>
      <c r="P61" s="165">
        <f t="shared" si="7"/>
        <v>1725.4166666666667</v>
      </c>
      <c r="R61" s="166"/>
      <c r="S61" s="166"/>
      <c r="T61" s="166"/>
      <c r="V61" s="166"/>
      <c r="W61" s="166"/>
      <c r="X61" s="166"/>
    </row>
    <row r="62" spans="1:24" s="5" customFormat="1" ht="15" customHeight="1" x14ac:dyDescent="0.25">
      <c r="A62" s="138" t="s">
        <v>55</v>
      </c>
      <c r="B62" s="150" t="s">
        <v>497</v>
      </c>
      <c r="C62" s="138" t="s">
        <v>59</v>
      </c>
      <c r="D62" s="163" t="s">
        <v>7</v>
      </c>
      <c r="E62" s="159">
        <v>7725</v>
      </c>
      <c r="F62" s="145">
        <f t="shared" si="0"/>
        <v>7338.75</v>
      </c>
      <c r="G62" s="145">
        <f t="shared" si="8"/>
        <v>1545</v>
      </c>
      <c r="H62" s="145">
        <f t="shared" si="1"/>
        <v>1300.375</v>
      </c>
      <c r="I62" s="159">
        <v>7375</v>
      </c>
      <c r="J62" s="164">
        <f t="shared" si="2"/>
        <v>7006.25</v>
      </c>
      <c r="K62" s="145">
        <f t="shared" si="3"/>
        <v>1475</v>
      </c>
      <c r="L62" s="145">
        <f t="shared" si="4"/>
        <v>1241.4583333333333</v>
      </c>
      <c r="M62" s="159">
        <v>6950</v>
      </c>
      <c r="N62" s="145">
        <f t="shared" si="5"/>
        <v>6602.5</v>
      </c>
      <c r="O62" s="145">
        <f t="shared" si="6"/>
        <v>1390</v>
      </c>
      <c r="P62" s="165">
        <f t="shared" si="7"/>
        <v>1169.9166666666667</v>
      </c>
      <c r="R62" s="166"/>
      <c r="S62" s="166"/>
      <c r="T62" s="166"/>
      <c r="V62" s="166"/>
      <c r="W62" s="166"/>
      <c r="X62" s="166"/>
    </row>
    <row r="63" spans="1:24" s="5" customFormat="1" ht="15" customHeight="1" x14ac:dyDescent="0.25">
      <c r="A63" s="138" t="s">
        <v>57</v>
      </c>
      <c r="B63" s="150" t="s">
        <v>498</v>
      </c>
      <c r="C63" s="138" t="s">
        <v>59</v>
      </c>
      <c r="D63" s="163" t="s">
        <v>7</v>
      </c>
      <c r="E63" s="159">
        <v>7725</v>
      </c>
      <c r="F63" s="145">
        <f t="shared" si="0"/>
        <v>7338.75</v>
      </c>
      <c r="G63" s="145">
        <f t="shared" si="8"/>
        <v>1545</v>
      </c>
      <c r="H63" s="145">
        <f t="shared" si="1"/>
        <v>1300.375</v>
      </c>
      <c r="I63" s="159">
        <v>7375</v>
      </c>
      <c r="J63" s="164">
        <f t="shared" si="2"/>
        <v>7006.25</v>
      </c>
      <c r="K63" s="145">
        <f t="shared" si="3"/>
        <v>1475</v>
      </c>
      <c r="L63" s="145">
        <f t="shared" si="4"/>
        <v>1241.4583333333333</v>
      </c>
      <c r="M63" s="159">
        <v>6950</v>
      </c>
      <c r="N63" s="145">
        <f t="shared" si="5"/>
        <v>6602.5</v>
      </c>
      <c r="O63" s="145">
        <f t="shared" si="6"/>
        <v>1390</v>
      </c>
      <c r="P63" s="165">
        <f t="shared" si="7"/>
        <v>1169.9166666666667</v>
      </c>
      <c r="R63" s="166"/>
      <c r="S63" s="166"/>
      <c r="T63" s="166"/>
      <c r="V63" s="166"/>
      <c r="W63" s="166"/>
      <c r="X63" s="166"/>
    </row>
    <row r="64" spans="1:24" s="5" customFormat="1" ht="15" customHeight="1" x14ac:dyDescent="0.25">
      <c r="A64" s="138" t="s">
        <v>61</v>
      </c>
      <c r="B64" s="150" t="s">
        <v>494</v>
      </c>
      <c r="C64" s="138" t="s">
        <v>59</v>
      </c>
      <c r="D64" s="140" t="s">
        <v>60</v>
      </c>
      <c r="E64" s="159">
        <v>3600</v>
      </c>
      <c r="F64" s="145">
        <f t="shared" si="0"/>
        <v>3420</v>
      </c>
      <c r="G64" s="145">
        <f t="shared" si="8"/>
        <v>720</v>
      </c>
      <c r="H64" s="145">
        <f t="shared" si="1"/>
        <v>606</v>
      </c>
      <c r="I64" s="159">
        <v>3600</v>
      </c>
      <c r="J64" s="164">
        <f t="shared" si="2"/>
        <v>3420</v>
      </c>
      <c r="K64" s="145">
        <f t="shared" si="3"/>
        <v>720</v>
      </c>
      <c r="L64" s="145">
        <f t="shared" si="4"/>
        <v>606</v>
      </c>
      <c r="M64" s="159">
        <v>3600</v>
      </c>
      <c r="N64" s="145">
        <f t="shared" si="5"/>
        <v>3420</v>
      </c>
      <c r="O64" s="145">
        <f t="shared" si="6"/>
        <v>720</v>
      </c>
      <c r="P64" s="165">
        <f t="shared" si="7"/>
        <v>606</v>
      </c>
      <c r="R64" s="166"/>
      <c r="S64" s="166"/>
      <c r="T64" s="166"/>
      <c r="V64" s="166"/>
      <c r="W64" s="166"/>
      <c r="X64" s="166"/>
    </row>
    <row r="65" spans="1:24" s="5" customFormat="1" ht="15" customHeight="1" x14ac:dyDescent="0.25">
      <c r="A65" s="138" t="s">
        <v>63</v>
      </c>
      <c r="B65" s="150" t="s">
        <v>62</v>
      </c>
      <c r="C65" s="138" t="s">
        <v>59</v>
      </c>
      <c r="D65" s="140" t="s">
        <v>60</v>
      </c>
      <c r="E65" s="159"/>
      <c r="F65" s="145"/>
      <c r="G65" s="145"/>
      <c r="H65" s="145"/>
      <c r="I65" s="159">
        <v>7365</v>
      </c>
      <c r="J65" s="164">
        <f t="shared" si="2"/>
        <v>6996.75</v>
      </c>
      <c r="K65" s="145">
        <f t="shared" si="3"/>
        <v>1473</v>
      </c>
      <c r="L65" s="145">
        <f t="shared" si="4"/>
        <v>1239.7749999999999</v>
      </c>
      <c r="M65" s="159"/>
      <c r="N65" s="145"/>
      <c r="O65" s="145"/>
      <c r="P65" s="165"/>
      <c r="R65" s="166"/>
      <c r="S65" s="166"/>
      <c r="T65" s="166"/>
    </row>
    <row r="66" spans="1:24" s="5" customFormat="1" ht="15" customHeight="1" x14ac:dyDescent="0.25">
      <c r="A66" s="138" t="s">
        <v>495</v>
      </c>
      <c r="B66" s="150" t="s">
        <v>64</v>
      </c>
      <c r="C66" s="138" t="s">
        <v>59</v>
      </c>
      <c r="D66" s="140" t="s">
        <v>60</v>
      </c>
      <c r="E66" s="159"/>
      <c r="F66" s="145"/>
      <c r="G66" s="145"/>
      <c r="H66" s="145"/>
      <c r="I66" s="159">
        <v>7365</v>
      </c>
      <c r="J66" s="164">
        <f t="shared" si="2"/>
        <v>6996.75</v>
      </c>
      <c r="K66" s="145">
        <f t="shared" si="3"/>
        <v>1473</v>
      </c>
      <c r="L66" s="145">
        <f t="shared" si="4"/>
        <v>1239.7749999999999</v>
      </c>
      <c r="M66" s="159"/>
      <c r="N66" s="145"/>
      <c r="O66" s="145"/>
      <c r="P66" s="165"/>
      <c r="R66" s="166"/>
      <c r="S66" s="166"/>
      <c r="T66" s="166"/>
    </row>
    <row r="67" spans="1:24" s="5" customFormat="1" ht="15" customHeight="1" x14ac:dyDescent="0.25">
      <c r="A67" s="138" t="s">
        <v>496</v>
      </c>
      <c r="B67" s="150" t="s">
        <v>715</v>
      </c>
      <c r="C67" s="138" t="s">
        <v>7</v>
      </c>
      <c r="D67" s="140" t="s">
        <v>7</v>
      </c>
      <c r="E67" s="159">
        <v>15800</v>
      </c>
      <c r="F67" s="145">
        <f>E67*0.95</f>
        <v>15010</v>
      </c>
      <c r="G67" s="145">
        <f>E67/5</f>
        <v>3160</v>
      </c>
      <c r="H67" s="145">
        <f>E67*1.01/6</f>
        <v>2659.6666666666665</v>
      </c>
      <c r="I67" s="159">
        <v>14000</v>
      </c>
      <c r="J67" s="164">
        <f t="shared" si="2"/>
        <v>13300</v>
      </c>
      <c r="K67" s="145">
        <f t="shared" si="3"/>
        <v>2800</v>
      </c>
      <c r="L67" s="145">
        <f t="shared" si="4"/>
        <v>2356.6666666666665</v>
      </c>
      <c r="M67" s="159">
        <v>12000</v>
      </c>
      <c r="N67" s="145">
        <f>M67*0.95</f>
        <v>11400</v>
      </c>
      <c r="O67" s="145">
        <f>M67/5</f>
        <v>2400</v>
      </c>
      <c r="P67" s="165">
        <f>M67*1.01/6</f>
        <v>2020</v>
      </c>
      <c r="R67" s="166"/>
      <c r="S67" s="166"/>
      <c r="T67" s="166"/>
      <c r="V67" s="166"/>
      <c r="W67" s="166"/>
      <c r="X67" s="166"/>
    </row>
    <row r="68" spans="1:24" s="5" customFormat="1" ht="15" customHeight="1" x14ac:dyDescent="0.25">
      <c r="A68" s="138" t="s">
        <v>714</v>
      </c>
      <c r="B68" s="150" t="s">
        <v>790</v>
      </c>
      <c r="C68" s="138" t="s">
        <v>7</v>
      </c>
      <c r="D68" s="140" t="s">
        <v>7</v>
      </c>
      <c r="E68" s="159">
        <v>16140</v>
      </c>
      <c r="F68" s="145">
        <f>E68*0.95</f>
        <v>15333</v>
      </c>
      <c r="G68" s="145">
        <f>E68/5</f>
        <v>3228</v>
      </c>
      <c r="H68" s="145">
        <f>E68*1.01/6</f>
        <v>2716.9</v>
      </c>
      <c r="I68" s="159">
        <v>12075</v>
      </c>
      <c r="J68" s="164">
        <f t="shared" si="2"/>
        <v>11471.25</v>
      </c>
      <c r="K68" s="145">
        <f t="shared" si="3"/>
        <v>2415</v>
      </c>
      <c r="L68" s="145">
        <f t="shared" si="4"/>
        <v>2032.625</v>
      </c>
      <c r="M68" s="159">
        <v>10080</v>
      </c>
      <c r="N68" s="145">
        <f>M68*0.95</f>
        <v>9576</v>
      </c>
      <c r="O68" s="145">
        <f>M68/5</f>
        <v>2016</v>
      </c>
      <c r="P68" s="165">
        <f>M68*1.01/6</f>
        <v>1696.8</v>
      </c>
      <c r="R68" s="166"/>
      <c r="S68" s="166"/>
      <c r="T68" s="166"/>
      <c r="V68" s="166"/>
      <c r="W68" s="166"/>
      <c r="X68" s="166"/>
    </row>
    <row r="69" spans="1:24" s="5" customFormat="1" ht="15" customHeight="1" x14ac:dyDescent="0.25">
      <c r="A69" s="138"/>
      <c r="B69" s="150"/>
      <c r="C69" s="167"/>
      <c r="D69" s="168"/>
      <c r="E69" s="159"/>
      <c r="F69" s="145"/>
      <c r="G69" s="141"/>
      <c r="H69" s="141"/>
      <c r="I69" s="159"/>
      <c r="J69" s="164"/>
      <c r="K69" s="141"/>
      <c r="L69" s="141"/>
      <c r="M69" s="159"/>
      <c r="N69" s="145"/>
      <c r="O69" s="141"/>
      <c r="P69" s="169"/>
    </row>
    <row r="70" spans="1:24" s="5" customFormat="1" ht="15" customHeight="1" x14ac:dyDescent="0.25">
      <c r="A70" s="146" t="s">
        <v>924</v>
      </c>
      <c r="B70" s="153" t="s">
        <v>998</v>
      </c>
      <c r="C70" s="154"/>
      <c r="D70" s="155"/>
      <c r="E70" s="159" t="s">
        <v>792</v>
      </c>
      <c r="F70" s="159" t="s">
        <v>493</v>
      </c>
      <c r="G70" s="160" t="s">
        <v>491</v>
      </c>
      <c r="H70" s="160" t="s">
        <v>492</v>
      </c>
      <c r="I70" s="159" t="s">
        <v>792</v>
      </c>
      <c r="J70" s="161" t="s">
        <v>493</v>
      </c>
      <c r="K70" s="160" t="s">
        <v>491</v>
      </c>
      <c r="L70" s="160" t="s">
        <v>492</v>
      </c>
      <c r="M70" s="159" t="s">
        <v>792</v>
      </c>
      <c r="N70" s="159" t="s">
        <v>493</v>
      </c>
      <c r="O70" s="160" t="s">
        <v>491</v>
      </c>
      <c r="P70" s="162" t="s">
        <v>492</v>
      </c>
    </row>
    <row r="71" spans="1:24" s="5" customFormat="1" ht="15" customHeight="1" x14ac:dyDescent="0.25">
      <c r="A71" s="138" t="s">
        <v>25</v>
      </c>
      <c r="B71" s="139" t="s">
        <v>26</v>
      </c>
      <c r="C71" s="138" t="s">
        <v>27</v>
      </c>
      <c r="D71" s="163" t="s">
        <v>7</v>
      </c>
      <c r="E71" s="159">
        <v>19000</v>
      </c>
      <c r="F71" s="145">
        <f t="shared" ref="F71:F89" si="9">E71*0.95</f>
        <v>18050</v>
      </c>
      <c r="G71" s="145">
        <f>E71/5</f>
        <v>3800</v>
      </c>
      <c r="H71" s="145">
        <f t="shared" ref="H71:H89" si="10">E71*1.01/6</f>
        <v>3198.3333333333335</v>
      </c>
      <c r="I71" s="159">
        <v>17000</v>
      </c>
      <c r="J71" s="164">
        <f t="shared" ref="J71:J92" si="11">I71*0.95</f>
        <v>16150</v>
      </c>
      <c r="K71" s="145">
        <f t="shared" ref="K71:K92" si="12">I71/5</f>
        <v>3400</v>
      </c>
      <c r="L71" s="145">
        <f t="shared" ref="L71:L92" si="13">I71*1.01/6</f>
        <v>2861.6666666666665</v>
      </c>
      <c r="M71" s="159">
        <v>15000</v>
      </c>
      <c r="N71" s="145">
        <f t="shared" ref="N71:N89" si="14">M71*0.95</f>
        <v>14250</v>
      </c>
      <c r="O71" s="145">
        <f t="shared" ref="O71:O89" si="15">M71/5</f>
        <v>3000</v>
      </c>
      <c r="P71" s="165">
        <f t="shared" ref="P71:P89" si="16">M71*1.01/6</f>
        <v>2525</v>
      </c>
      <c r="T71" s="166"/>
      <c r="V71" s="166"/>
      <c r="W71" s="166"/>
      <c r="X71" s="166"/>
    </row>
    <row r="72" spans="1:24" s="5" customFormat="1" ht="15" customHeight="1" x14ac:dyDescent="0.25">
      <c r="A72" s="138" t="s">
        <v>28</v>
      </c>
      <c r="B72" s="139" t="s">
        <v>29</v>
      </c>
      <c r="C72" s="138" t="s">
        <v>27</v>
      </c>
      <c r="D72" s="163" t="s">
        <v>7</v>
      </c>
      <c r="E72" s="159">
        <v>5300</v>
      </c>
      <c r="F72" s="145">
        <f t="shared" si="9"/>
        <v>5035</v>
      </c>
      <c r="G72" s="145">
        <f t="shared" ref="G72:G89" si="17">E72/5</f>
        <v>1060</v>
      </c>
      <c r="H72" s="145">
        <f t="shared" si="10"/>
        <v>892.16666666666663</v>
      </c>
      <c r="I72" s="159">
        <v>4750</v>
      </c>
      <c r="J72" s="164">
        <f t="shared" si="11"/>
        <v>4512.5</v>
      </c>
      <c r="K72" s="145">
        <f t="shared" si="12"/>
        <v>950</v>
      </c>
      <c r="L72" s="145">
        <f t="shared" si="13"/>
        <v>799.58333333333337</v>
      </c>
      <c r="M72" s="159">
        <v>4550</v>
      </c>
      <c r="N72" s="145">
        <f t="shared" si="14"/>
        <v>4322.5</v>
      </c>
      <c r="O72" s="145">
        <f t="shared" si="15"/>
        <v>910</v>
      </c>
      <c r="P72" s="165">
        <f t="shared" si="16"/>
        <v>765.91666666666663</v>
      </c>
    </row>
    <row r="73" spans="1:24" s="5" customFormat="1" ht="15" customHeight="1" x14ac:dyDescent="0.25">
      <c r="A73" s="138" t="s">
        <v>30</v>
      </c>
      <c r="B73" s="139" t="s">
        <v>31</v>
      </c>
      <c r="C73" s="138" t="s">
        <v>27</v>
      </c>
      <c r="D73" s="163" t="s">
        <v>7</v>
      </c>
      <c r="E73" s="159">
        <v>5300</v>
      </c>
      <c r="F73" s="145">
        <f t="shared" si="9"/>
        <v>5035</v>
      </c>
      <c r="G73" s="145">
        <f t="shared" si="17"/>
        <v>1060</v>
      </c>
      <c r="H73" s="145">
        <f t="shared" si="10"/>
        <v>892.16666666666663</v>
      </c>
      <c r="I73" s="159">
        <v>4750</v>
      </c>
      <c r="J73" s="164">
        <f t="shared" si="11"/>
        <v>4512.5</v>
      </c>
      <c r="K73" s="145">
        <f t="shared" si="12"/>
        <v>950</v>
      </c>
      <c r="L73" s="145">
        <f t="shared" si="13"/>
        <v>799.58333333333337</v>
      </c>
      <c r="M73" s="159">
        <v>4550</v>
      </c>
      <c r="N73" s="145">
        <f t="shared" si="14"/>
        <v>4322.5</v>
      </c>
      <c r="O73" s="145">
        <f t="shared" si="15"/>
        <v>910</v>
      </c>
      <c r="P73" s="165">
        <f t="shared" si="16"/>
        <v>765.91666666666663</v>
      </c>
    </row>
    <row r="74" spans="1:24" s="5" customFormat="1" ht="15" customHeight="1" x14ac:dyDescent="0.25">
      <c r="A74" s="138" t="s">
        <v>32</v>
      </c>
      <c r="B74" s="139" t="s">
        <v>33</v>
      </c>
      <c r="C74" s="138" t="s">
        <v>27</v>
      </c>
      <c r="D74" s="163" t="s">
        <v>7</v>
      </c>
      <c r="E74" s="159">
        <v>5300</v>
      </c>
      <c r="F74" s="145">
        <f t="shared" si="9"/>
        <v>5035</v>
      </c>
      <c r="G74" s="145">
        <f t="shared" si="17"/>
        <v>1060</v>
      </c>
      <c r="H74" s="145">
        <f t="shared" si="10"/>
        <v>892.16666666666663</v>
      </c>
      <c r="I74" s="159">
        <v>4750</v>
      </c>
      <c r="J74" s="164">
        <f t="shared" si="11"/>
        <v>4512.5</v>
      </c>
      <c r="K74" s="145">
        <f t="shared" si="12"/>
        <v>950</v>
      </c>
      <c r="L74" s="145">
        <f t="shared" si="13"/>
        <v>799.58333333333337</v>
      </c>
      <c r="M74" s="159">
        <v>4550</v>
      </c>
      <c r="N74" s="145">
        <f t="shared" si="14"/>
        <v>4322.5</v>
      </c>
      <c r="O74" s="145">
        <f t="shared" si="15"/>
        <v>910</v>
      </c>
      <c r="P74" s="165">
        <f t="shared" si="16"/>
        <v>765.91666666666663</v>
      </c>
    </row>
    <row r="75" spans="1:24" s="5" customFormat="1" ht="15" customHeight="1" x14ac:dyDescent="0.25">
      <c r="A75" s="138" t="s">
        <v>34</v>
      </c>
      <c r="B75" s="139" t="s">
        <v>35</v>
      </c>
      <c r="C75" s="138" t="s">
        <v>27</v>
      </c>
      <c r="D75" s="163" t="s">
        <v>7</v>
      </c>
      <c r="E75" s="159">
        <v>6800</v>
      </c>
      <c r="F75" s="145">
        <f t="shared" si="9"/>
        <v>6460</v>
      </c>
      <c r="G75" s="145">
        <f t="shared" si="17"/>
        <v>1360</v>
      </c>
      <c r="H75" s="145">
        <f t="shared" si="10"/>
        <v>1144.6666666666667</v>
      </c>
      <c r="I75" s="159">
        <v>6125</v>
      </c>
      <c r="J75" s="164">
        <f t="shared" si="11"/>
        <v>5818.75</v>
      </c>
      <c r="K75" s="145">
        <f t="shared" si="12"/>
        <v>1225</v>
      </c>
      <c r="L75" s="145">
        <f t="shared" si="13"/>
        <v>1031.0416666666667</v>
      </c>
      <c r="M75" s="159">
        <v>5900</v>
      </c>
      <c r="N75" s="145">
        <f t="shared" si="14"/>
        <v>5605</v>
      </c>
      <c r="O75" s="145">
        <f t="shared" si="15"/>
        <v>1180</v>
      </c>
      <c r="P75" s="165">
        <f t="shared" si="16"/>
        <v>993.16666666666663</v>
      </c>
    </row>
    <row r="76" spans="1:24" s="5" customFormat="1" ht="15" customHeight="1" x14ac:dyDescent="0.25">
      <c r="A76" s="138" t="s">
        <v>36</v>
      </c>
      <c r="B76" s="139" t="s">
        <v>973</v>
      </c>
      <c r="C76" s="138" t="s">
        <v>27</v>
      </c>
      <c r="D76" s="163" t="s">
        <v>7</v>
      </c>
      <c r="E76" s="159">
        <v>5300</v>
      </c>
      <c r="F76" s="145">
        <f t="shared" si="9"/>
        <v>5035</v>
      </c>
      <c r="G76" s="145">
        <f t="shared" si="17"/>
        <v>1060</v>
      </c>
      <c r="H76" s="145">
        <f t="shared" si="10"/>
        <v>892.16666666666663</v>
      </c>
      <c r="I76" s="159">
        <v>4750</v>
      </c>
      <c r="J76" s="164">
        <f t="shared" si="11"/>
        <v>4512.5</v>
      </c>
      <c r="K76" s="145">
        <f t="shared" si="12"/>
        <v>950</v>
      </c>
      <c r="L76" s="145">
        <f t="shared" si="13"/>
        <v>799.58333333333337</v>
      </c>
      <c r="M76" s="159">
        <v>4550</v>
      </c>
      <c r="N76" s="145">
        <f t="shared" si="14"/>
        <v>4322.5</v>
      </c>
      <c r="O76" s="145">
        <f t="shared" si="15"/>
        <v>910</v>
      </c>
      <c r="P76" s="165">
        <f t="shared" si="16"/>
        <v>765.91666666666663</v>
      </c>
    </row>
    <row r="77" spans="1:24" s="5" customFormat="1" ht="15" customHeight="1" x14ac:dyDescent="0.25">
      <c r="A77" s="138" t="s">
        <v>38</v>
      </c>
      <c r="B77" s="139" t="s">
        <v>10</v>
      </c>
      <c r="C77" s="138" t="s">
        <v>39</v>
      </c>
      <c r="D77" s="163" t="s">
        <v>7</v>
      </c>
      <c r="E77" s="159">
        <v>15250</v>
      </c>
      <c r="F77" s="145">
        <f t="shared" si="9"/>
        <v>14487.5</v>
      </c>
      <c r="G77" s="145">
        <f t="shared" si="17"/>
        <v>3050</v>
      </c>
      <c r="H77" s="145">
        <f t="shared" si="10"/>
        <v>2567.0833333333335</v>
      </c>
      <c r="I77" s="159">
        <v>12200</v>
      </c>
      <c r="J77" s="164">
        <f t="shared" si="11"/>
        <v>11590</v>
      </c>
      <c r="K77" s="145">
        <f t="shared" si="12"/>
        <v>2440</v>
      </c>
      <c r="L77" s="145">
        <f t="shared" si="13"/>
        <v>2053.6666666666665</v>
      </c>
      <c r="M77" s="159">
        <v>11425</v>
      </c>
      <c r="N77" s="145">
        <f t="shared" si="14"/>
        <v>10853.75</v>
      </c>
      <c r="O77" s="145">
        <f t="shared" si="15"/>
        <v>2285</v>
      </c>
      <c r="P77" s="165">
        <f t="shared" si="16"/>
        <v>1923.2083333333333</v>
      </c>
    </row>
    <row r="78" spans="1:24" s="5" customFormat="1" ht="15" customHeight="1" x14ac:dyDescent="0.25">
      <c r="A78" s="138" t="s">
        <v>40</v>
      </c>
      <c r="B78" s="139" t="s">
        <v>11</v>
      </c>
      <c r="C78" s="138" t="s">
        <v>39</v>
      </c>
      <c r="D78" s="163" t="s">
        <v>7</v>
      </c>
      <c r="E78" s="159">
        <v>12750</v>
      </c>
      <c r="F78" s="145">
        <f t="shared" si="9"/>
        <v>12112.5</v>
      </c>
      <c r="G78" s="145">
        <f t="shared" si="17"/>
        <v>2550</v>
      </c>
      <c r="H78" s="145">
        <f t="shared" si="10"/>
        <v>2146.25</v>
      </c>
      <c r="I78" s="159">
        <v>11500</v>
      </c>
      <c r="J78" s="164">
        <f t="shared" si="11"/>
        <v>10925</v>
      </c>
      <c r="K78" s="145">
        <f t="shared" si="12"/>
        <v>2300</v>
      </c>
      <c r="L78" s="145">
        <f t="shared" si="13"/>
        <v>1935.8333333333333</v>
      </c>
      <c r="M78" s="159">
        <v>11000</v>
      </c>
      <c r="N78" s="145">
        <f t="shared" si="14"/>
        <v>10450</v>
      </c>
      <c r="O78" s="145">
        <f t="shared" si="15"/>
        <v>2200</v>
      </c>
      <c r="P78" s="165">
        <f t="shared" si="16"/>
        <v>1851.6666666666667</v>
      </c>
    </row>
    <row r="79" spans="1:24" s="5" customFormat="1" ht="15" customHeight="1" x14ac:dyDescent="0.25">
      <c r="A79" s="138" t="s">
        <v>41</v>
      </c>
      <c r="B79" s="139" t="s">
        <v>12</v>
      </c>
      <c r="C79" s="138" t="s">
        <v>39</v>
      </c>
      <c r="D79" s="163" t="s">
        <v>7</v>
      </c>
      <c r="E79" s="159">
        <v>12980</v>
      </c>
      <c r="F79" s="145">
        <f t="shared" si="9"/>
        <v>12331</v>
      </c>
      <c r="G79" s="145">
        <f t="shared" si="17"/>
        <v>2596</v>
      </c>
      <c r="H79" s="145">
        <f t="shared" si="10"/>
        <v>2184.9666666666667</v>
      </c>
      <c r="I79" s="159">
        <v>10380</v>
      </c>
      <c r="J79" s="164">
        <f t="shared" si="11"/>
        <v>9861</v>
      </c>
      <c r="K79" s="145">
        <f t="shared" si="12"/>
        <v>2076</v>
      </c>
      <c r="L79" s="145">
        <f t="shared" si="13"/>
        <v>1747.3</v>
      </c>
      <c r="M79" s="159">
        <v>9680</v>
      </c>
      <c r="N79" s="145">
        <f t="shared" si="14"/>
        <v>9196</v>
      </c>
      <c r="O79" s="145">
        <f t="shared" si="15"/>
        <v>1936</v>
      </c>
      <c r="P79" s="165">
        <f t="shared" si="16"/>
        <v>1629.4666666666665</v>
      </c>
    </row>
    <row r="80" spans="1:24" s="5" customFormat="1" ht="15" customHeight="1" x14ac:dyDescent="0.25">
      <c r="A80" s="138" t="s">
        <v>903</v>
      </c>
      <c r="B80" s="139" t="s">
        <v>44</v>
      </c>
      <c r="C80" s="138" t="s">
        <v>39</v>
      </c>
      <c r="D80" s="163" t="s">
        <v>7</v>
      </c>
      <c r="E80" s="159">
        <v>12980</v>
      </c>
      <c r="F80" s="145">
        <f t="shared" si="9"/>
        <v>12331</v>
      </c>
      <c r="G80" s="145">
        <f t="shared" si="17"/>
        <v>2596</v>
      </c>
      <c r="H80" s="145">
        <f t="shared" si="10"/>
        <v>2184.9666666666667</v>
      </c>
      <c r="I80" s="159">
        <v>10380</v>
      </c>
      <c r="J80" s="164">
        <f t="shared" si="11"/>
        <v>9861</v>
      </c>
      <c r="K80" s="145">
        <f t="shared" si="12"/>
        <v>2076</v>
      </c>
      <c r="L80" s="145">
        <f t="shared" si="13"/>
        <v>1747.3</v>
      </c>
      <c r="M80" s="159">
        <v>9680</v>
      </c>
      <c r="N80" s="145">
        <f t="shared" si="14"/>
        <v>9196</v>
      </c>
      <c r="O80" s="145">
        <f t="shared" si="15"/>
        <v>1936</v>
      </c>
      <c r="P80" s="165">
        <f t="shared" si="16"/>
        <v>1629.4666666666665</v>
      </c>
    </row>
    <row r="81" spans="1:16" s="5" customFormat="1" ht="15" customHeight="1" x14ac:dyDescent="0.25">
      <c r="A81" s="138" t="s">
        <v>43</v>
      </c>
      <c r="B81" s="139" t="s">
        <v>13</v>
      </c>
      <c r="C81" s="138" t="s">
        <v>46</v>
      </c>
      <c r="D81" s="163" t="s">
        <v>7</v>
      </c>
      <c r="E81" s="159">
        <v>15200</v>
      </c>
      <c r="F81" s="145">
        <f t="shared" si="9"/>
        <v>14440</v>
      </c>
      <c r="G81" s="145">
        <f t="shared" si="17"/>
        <v>3040</v>
      </c>
      <c r="H81" s="145">
        <f t="shared" si="10"/>
        <v>2558.6666666666665</v>
      </c>
      <c r="I81" s="159">
        <v>10500</v>
      </c>
      <c r="J81" s="164">
        <f t="shared" si="11"/>
        <v>9975</v>
      </c>
      <c r="K81" s="145">
        <f t="shared" si="12"/>
        <v>2100</v>
      </c>
      <c r="L81" s="145">
        <f t="shared" si="13"/>
        <v>1767.5</v>
      </c>
      <c r="M81" s="159">
        <v>8250</v>
      </c>
      <c r="N81" s="145">
        <f t="shared" si="14"/>
        <v>7837.5</v>
      </c>
      <c r="O81" s="145">
        <f t="shared" si="15"/>
        <v>1650</v>
      </c>
      <c r="P81" s="165">
        <f t="shared" si="16"/>
        <v>1388.75</v>
      </c>
    </row>
    <row r="82" spans="1:16" s="5" customFormat="1" ht="15" customHeight="1" x14ac:dyDescent="0.25">
      <c r="A82" s="138" t="s">
        <v>45</v>
      </c>
      <c r="B82" s="139" t="s">
        <v>14</v>
      </c>
      <c r="C82" s="138" t="s">
        <v>48</v>
      </c>
      <c r="D82" s="163" t="s">
        <v>7</v>
      </c>
      <c r="E82" s="159">
        <v>13175</v>
      </c>
      <c r="F82" s="145">
        <f t="shared" si="9"/>
        <v>12516.25</v>
      </c>
      <c r="G82" s="145">
        <f t="shared" si="17"/>
        <v>2635</v>
      </c>
      <c r="H82" s="145">
        <f t="shared" si="10"/>
        <v>2217.7916666666665</v>
      </c>
      <c r="I82" s="159">
        <v>11850</v>
      </c>
      <c r="J82" s="164">
        <f t="shared" si="11"/>
        <v>11257.5</v>
      </c>
      <c r="K82" s="145">
        <f t="shared" si="12"/>
        <v>2370</v>
      </c>
      <c r="L82" s="145">
        <f t="shared" si="13"/>
        <v>1994.75</v>
      </c>
      <c r="M82" s="159">
        <v>9875</v>
      </c>
      <c r="N82" s="145">
        <f t="shared" si="14"/>
        <v>9381.25</v>
      </c>
      <c r="O82" s="145">
        <f t="shared" si="15"/>
        <v>1975</v>
      </c>
      <c r="P82" s="165">
        <f t="shared" si="16"/>
        <v>1662.2916666666667</v>
      </c>
    </row>
    <row r="83" spans="1:16" s="5" customFormat="1" ht="15" customHeight="1" x14ac:dyDescent="0.25">
      <c r="A83" s="138" t="s">
        <v>47</v>
      </c>
      <c r="B83" s="139" t="s">
        <v>15</v>
      </c>
      <c r="C83" s="138" t="s">
        <v>50</v>
      </c>
      <c r="D83" s="163" t="s">
        <v>7</v>
      </c>
      <c r="E83" s="159">
        <v>5250</v>
      </c>
      <c r="F83" s="145">
        <f t="shared" si="9"/>
        <v>4987.5</v>
      </c>
      <c r="G83" s="145">
        <f t="shared" si="17"/>
        <v>1050</v>
      </c>
      <c r="H83" s="145">
        <f t="shared" si="10"/>
        <v>883.75</v>
      </c>
      <c r="I83" s="159">
        <v>4125</v>
      </c>
      <c r="J83" s="164">
        <f t="shared" si="11"/>
        <v>3918.75</v>
      </c>
      <c r="K83" s="145">
        <f t="shared" si="12"/>
        <v>825</v>
      </c>
      <c r="L83" s="145">
        <f t="shared" si="13"/>
        <v>694.375</v>
      </c>
      <c r="M83" s="159">
        <v>3875</v>
      </c>
      <c r="N83" s="145">
        <f t="shared" si="14"/>
        <v>3681.25</v>
      </c>
      <c r="O83" s="145">
        <f t="shared" si="15"/>
        <v>775</v>
      </c>
      <c r="P83" s="165">
        <f t="shared" si="16"/>
        <v>652.29166666666663</v>
      </c>
    </row>
    <row r="84" spans="1:16" s="5" customFormat="1" ht="15" customHeight="1" x14ac:dyDescent="0.25">
      <c r="A84" s="138" t="s">
        <v>49</v>
      </c>
      <c r="B84" s="139" t="s">
        <v>16</v>
      </c>
      <c r="C84" s="138" t="s">
        <v>52</v>
      </c>
      <c r="D84" s="163" t="s">
        <v>7</v>
      </c>
      <c r="E84" s="159">
        <v>8750</v>
      </c>
      <c r="F84" s="145">
        <f t="shared" si="9"/>
        <v>8312.5</v>
      </c>
      <c r="G84" s="145">
        <f t="shared" si="17"/>
        <v>1750</v>
      </c>
      <c r="H84" s="145">
        <f t="shared" si="10"/>
        <v>1472.9166666666667</v>
      </c>
      <c r="I84" s="159">
        <v>8250</v>
      </c>
      <c r="J84" s="164">
        <f t="shared" si="11"/>
        <v>7837.5</v>
      </c>
      <c r="K84" s="145">
        <f t="shared" si="12"/>
        <v>1650</v>
      </c>
      <c r="L84" s="145">
        <f t="shared" si="13"/>
        <v>1388.75</v>
      </c>
      <c r="M84" s="159">
        <v>8000</v>
      </c>
      <c r="N84" s="145">
        <f t="shared" si="14"/>
        <v>7600</v>
      </c>
      <c r="O84" s="145">
        <f t="shared" si="15"/>
        <v>1600</v>
      </c>
      <c r="P84" s="165">
        <f t="shared" si="16"/>
        <v>1346.6666666666667</v>
      </c>
    </row>
    <row r="85" spans="1:16" s="5" customFormat="1" ht="15" customHeight="1" x14ac:dyDescent="0.25">
      <c r="A85" s="138" t="s">
        <v>51</v>
      </c>
      <c r="B85" s="139" t="s">
        <v>54</v>
      </c>
      <c r="C85" s="138" t="s">
        <v>52</v>
      </c>
      <c r="D85" s="163" t="s">
        <v>7</v>
      </c>
      <c r="E85" s="159">
        <v>8500</v>
      </c>
      <c r="F85" s="145">
        <f t="shared" si="9"/>
        <v>8075</v>
      </c>
      <c r="G85" s="145">
        <f t="shared" si="17"/>
        <v>1700</v>
      </c>
      <c r="H85" s="145">
        <f t="shared" si="10"/>
        <v>1430.8333333333333</v>
      </c>
      <c r="I85" s="159">
        <v>8025</v>
      </c>
      <c r="J85" s="164">
        <f t="shared" si="11"/>
        <v>7623.75</v>
      </c>
      <c r="K85" s="145">
        <f t="shared" si="12"/>
        <v>1605</v>
      </c>
      <c r="L85" s="145">
        <f t="shared" si="13"/>
        <v>1350.875</v>
      </c>
      <c r="M85" s="159">
        <v>7250</v>
      </c>
      <c r="N85" s="145">
        <f t="shared" si="14"/>
        <v>6887.5</v>
      </c>
      <c r="O85" s="145">
        <f t="shared" si="15"/>
        <v>1450</v>
      </c>
      <c r="P85" s="165">
        <f t="shared" si="16"/>
        <v>1220.4166666666667</v>
      </c>
    </row>
    <row r="86" spans="1:16" s="5" customFormat="1" ht="15" customHeight="1" x14ac:dyDescent="0.25">
      <c r="A86" s="138" t="s">
        <v>53</v>
      </c>
      <c r="B86" s="139" t="s">
        <v>17</v>
      </c>
      <c r="C86" s="138" t="s">
        <v>56</v>
      </c>
      <c r="D86" s="163" t="s">
        <v>7</v>
      </c>
      <c r="E86" s="159">
        <v>14125</v>
      </c>
      <c r="F86" s="145">
        <f t="shared" si="9"/>
        <v>13418.75</v>
      </c>
      <c r="G86" s="145">
        <f t="shared" si="17"/>
        <v>2825</v>
      </c>
      <c r="H86" s="145">
        <f t="shared" si="10"/>
        <v>2377.7083333333335</v>
      </c>
      <c r="I86" s="159">
        <v>11300</v>
      </c>
      <c r="J86" s="164">
        <f t="shared" si="11"/>
        <v>10735</v>
      </c>
      <c r="K86" s="145">
        <f t="shared" si="12"/>
        <v>2260</v>
      </c>
      <c r="L86" s="145">
        <f t="shared" si="13"/>
        <v>1902.1666666666667</v>
      </c>
      <c r="M86" s="159">
        <v>10575</v>
      </c>
      <c r="N86" s="145">
        <f t="shared" si="14"/>
        <v>10046.25</v>
      </c>
      <c r="O86" s="145">
        <f t="shared" si="15"/>
        <v>2115</v>
      </c>
      <c r="P86" s="165">
        <f t="shared" si="16"/>
        <v>1780.125</v>
      </c>
    </row>
    <row r="87" spans="1:16" s="5" customFormat="1" ht="15" customHeight="1" x14ac:dyDescent="0.25">
      <c r="A87" s="138" t="s">
        <v>55</v>
      </c>
      <c r="B87" s="150" t="s">
        <v>497</v>
      </c>
      <c r="C87" s="138" t="s">
        <v>59</v>
      </c>
      <c r="D87" s="163" t="s">
        <v>7</v>
      </c>
      <c r="E87" s="159">
        <v>7725</v>
      </c>
      <c r="F87" s="145">
        <f t="shared" si="9"/>
        <v>7338.75</v>
      </c>
      <c r="G87" s="145">
        <f t="shared" si="17"/>
        <v>1545</v>
      </c>
      <c r="H87" s="145">
        <f t="shared" si="10"/>
        <v>1300.375</v>
      </c>
      <c r="I87" s="159">
        <v>7375</v>
      </c>
      <c r="J87" s="164">
        <f t="shared" si="11"/>
        <v>7006.25</v>
      </c>
      <c r="K87" s="145">
        <f t="shared" si="12"/>
        <v>1475</v>
      </c>
      <c r="L87" s="145">
        <f t="shared" si="13"/>
        <v>1241.4583333333333</v>
      </c>
      <c r="M87" s="159">
        <v>6950</v>
      </c>
      <c r="N87" s="145">
        <f t="shared" si="14"/>
        <v>6602.5</v>
      </c>
      <c r="O87" s="145">
        <f t="shared" si="15"/>
        <v>1390</v>
      </c>
      <c r="P87" s="165">
        <f t="shared" si="16"/>
        <v>1169.9166666666667</v>
      </c>
    </row>
    <row r="88" spans="1:16" s="5" customFormat="1" ht="15" customHeight="1" x14ac:dyDescent="0.25">
      <c r="A88" s="138" t="s">
        <v>57</v>
      </c>
      <c r="B88" s="150" t="s">
        <v>498</v>
      </c>
      <c r="C88" s="138" t="s">
        <v>59</v>
      </c>
      <c r="D88" s="163" t="s">
        <v>7</v>
      </c>
      <c r="E88" s="159">
        <v>7725</v>
      </c>
      <c r="F88" s="145">
        <f t="shared" si="9"/>
        <v>7338.75</v>
      </c>
      <c r="G88" s="145">
        <f t="shared" si="17"/>
        <v>1545</v>
      </c>
      <c r="H88" s="145">
        <f t="shared" si="10"/>
        <v>1300.375</v>
      </c>
      <c r="I88" s="159">
        <v>7375</v>
      </c>
      <c r="J88" s="164">
        <f t="shared" si="11"/>
        <v>7006.25</v>
      </c>
      <c r="K88" s="145">
        <f t="shared" si="12"/>
        <v>1475</v>
      </c>
      <c r="L88" s="145">
        <f t="shared" si="13"/>
        <v>1241.4583333333333</v>
      </c>
      <c r="M88" s="159">
        <v>6950</v>
      </c>
      <c r="N88" s="145">
        <f t="shared" si="14"/>
        <v>6602.5</v>
      </c>
      <c r="O88" s="145">
        <f t="shared" si="15"/>
        <v>1390</v>
      </c>
      <c r="P88" s="165">
        <f t="shared" si="16"/>
        <v>1169.9166666666667</v>
      </c>
    </row>
    <row r="89" spans="1:16" s="5" customFormat="1" ht="15" customHeight="1" x14ac:dyDescent="0.25">
      <c r="A89" s="138" t="s">
        <v>61</v>
      </c>
      <c r="B89" s="150" t="s">
        <v>494</v>
      </c>
      <c r="C89" s="138" t="s">
        <v>59</v>
      </c>
      <c r="D89" s="140" t="s">
        <v>60</v>
      </c>
      <c r="E89" s="159">
        <v>3600</v>
      </c>
      <c r="F89" s="145">
        <f t="shared" si="9"/>
        <v>3420</v>
      </c>
      <c r="G89" s="145">
        <f t="shared" si="17"/>
        <v>720</v>
      </c>
      <c r="H89" s="145">
        <f t="shared" si="10"/>
        <v>606</v>
      </c>
      <c r="I89" s="159">
        <v>3600</v>
      </c>
      <c r="J89" s="164">
        <f t="shared" si="11"/>
        <v>3420</v>
      </c>
      <c r="K89" s="145">
        <f t="shared" si="12"/>
        <v>720</v>
      </c>
      <c r="L89" s="145">
        <f t="shared" si="13"/>
        <v>606</v>
      </c>
      <c r="M89" s="159">
        <v>3600</v>
      </c>
      <c r="N89" s="145">
        <f t="shared" si="14"/>
        <v>3420</v>
      </c>
      <c r="O89" s="145">
        <f t="shared" si="15"/>
        <v>720</v>
      </c>
      <c r="P89" s="165">
        <f t="shared" si="16"/>
        <v>606</v>
      </c>
    </row>
    <row r="90" spans="1:16" s="5" customFormat="1" ht="15" customHeight="1" x14ac:dyDescent="0.25">
      <c r="A90" s="138" t="s">
        <v>63</v>
      </c>
      <c r="B90" s="150" t="s">
        <v>62</v>
      </c>
      <c r="C90" s="138" t="s">
        <v>59</v>
      </c>
      <c r="D90" s="140" t="s">
        <v>60</v>
      </c>
      <c r="E90" s="159"/>
      <c r="F90" s="145"/>
      <c r="G90" s="145"/>
      <c r="H90" s="145"/>
      <c r="I90" s="159">
        <v>7365</v>
      </c>
      <c r="J90" s="164">
        <f t="shared" si="11"/>
        <v>6996.75</v>
      </c>
      <c r="K90" s="145">
        <f t="shared" si="12"/>
        <v>1473</v>
      </c>
      <c r="L90" s="145">
        <f t="shared" si="13"/>
        <v>1239.7749999999999</v>
      </c>
      <c r="M90" s="159"/>
      <c r="N90" s="145"/>
      <c r="O90" s="145"/>
      <c r="P90" s="165"/>
    </row>
    <row r="91" spans="1:16" s="5" customFormat="1" ht="15" customHeight="1" x14ac:dyDescent="0.25">
      <c r="A91" s="138" t="s">
        <v>495</v>
      </c>
      <c r="B91" s="150" t="s">
        <v>64</v>
      </c>
      <c r="C91" s="138" t="s">
        <v>59</v>
      </c>
      <c r="D91" s="140" t="s">
        <v>60</v>
      </c>
      <c r="E91" s="159"/>
      <c r="F91" s="145"/>
      <c r="G91" s="145"/>
      <c r="H91" s="145"/>
      <c r="I91" s="159">
        <v>7365</v>
      </c>
      <c r="J91" s="164">
        <f t="shared" si="11"/>
        <v>6996.75</v>
      </c>
      <c r="K91" s="145">
        <f t="shared" si="12"/>
        <v>1473</v>
      </c>
      <c r="L91" s="145">
        <f t="shared" si="13"/>
        <v>1239.7749999999999</v>
      </c>
      <c r="M91" s="159"/>
      <c r="N91" s="145"/>
      <c r="O91" s="145"/>
      <c r="P91" s="165"/>
    </row>
    <row r="92" spans="1:16" s="5" customFormat="1" ht="15" customHeight="1" x14ac:dyDescent="0.25">
      <c r="A92" s="138" t="s">
        <v>714</v>
      </c>
      <c r="B92" s="150" t="s">
        <v>790</v>
      </c>
      <c r="C92" s="138" t="s">
        <v>7</v>
      </c>
      <c r="D92" s="140" t="s">
        <v>7</v>
      </c>
      <c r="E92" s="159">
        <v>16140</v>
      </c>
      <c r="F92" s="145">
        <f>E92*0.95</f>
        <v>15333</v>
      </c>
      <c r="G92" s="145">
        <f>E92/5</f>
        <v>3228</v>
      </c>
      <c r="H92" s="145">
        <f>E92*1.01/6</f>
        <v>2716.9</v>
      </c>
      <c r="I92" s="159">
        <v>12075</v>
      </c>
      <c r="J92" s="164">
        <f t="shared" si="11"/>
        <v>11471.25</v>
      </c>
      <c r="K92" s="145">
        <f t="shared" si="12"/>
        <v>2415</v>
      </c>
      <c r="L92" s="145">
        <f t="shared" si="13"/>
        <v>2032.625</v>
      </c>
      <c r="M92" s="159">
        <v>10080</v>
      </c>
      <c r="N92" s="145">
        <f>M92*0.95</f>
        <v>9576</v>
      </c>
      <c r="O92" s="145">
        <f>M92/5</f>
        <v>2016</v>
      </c>
      <c r="P92" s="165">
        <f>M92*1.01/6</f>
        <v>1696.8</v>
      </c>
    </row>
    <row r="93" spans="1:16" s="5" customFormat="1" ht="15" customHeight="1" x14ac:dyDescent="0.25">
      <c r="A93" s="138"/>
      <c r="B93" s="150"/>
      <c r="C93" s="167"/>
      <c r="D93" s="168"/>
      <c r="E93" s="148"/>
      <c r="F93" s="143"/>
      <c r="G93" s="143"/>
      <c r="H93" s="148"/>
      <c r="I93" s="143"/>
      <c r="J93" s="170"/>
      <c r="K93" s="148"/>
      <c r="L93" s="143"/>
      <c r="M93" s="143"/>
      <c r="N93" s="117"/>
      <c r="O93" s="117"/>
    </row>
    <row r="94" spans="1:16" s="5" customFormat="1" ht="15" customHeight="1" x14ac:dyDescent="0.25">
      <c r="A94" s="146" t="s">
        <v>925</v>
      </c>
      <c r="B94" s="153" t="s">
        <v>999</v>
      </c>
      <c r="C94" s="154"/>
      <c r="D94" s="155"/>
      <c r="E94" s="159" t="s">
        <v>792</v>
      </c>
      <c r="F94" s="171" t="s">
        <v>493</v>
      </c>
      <c r="G94" s="171" t="s">
        <v>491</v>
      </c>
      <c r="H94" s="171" t="s">
        <v>492</v>
      </c>
      <c r="I94" s="172"/>
      <c r="J94" s="116"/>
      <c r="K94" s="117"/>
      <c r="L94" s="117"/>
      <c r="M94" s="117"/>
      <c r="N94" s="117"/>
      <c r="O94" s="117"/>
    </row>
    <row r="95" spans="1:16" s="5" customFormat="1" ht="15" customHeight="1" x14ac:dyDescent="0.25">
      <c r="A95" s="138" t="s">
        <v>66</v>
      </c>
      <c r="B95" s="150" t="s">
        <v>26</v>
      </c>
      <c r="C95" s="138" t="s">
        <v>27</v>
      </c>
      <c r="D95" s="163" t="s">
        <v>7</v>
      </c>
      <c r="E95" s="159">
        <v>17000</v>
      </c>
      <c r="F95" s="145">
        <f t="shared" ref="F95:F114" si="18">E95*0.95</f>
        <v>16150</v>
      </c>
      <c r="G95" s="145">
        <f t="shared" ref="G95:G116" si="19">E95/5</f>
        <v>3400</v>
      </c>
      <c r="H95" s="145">
        <f t="shared" ref="H95:H114" si="20">E95*1.01/6</f>
        <v>2861.6666666666665</v>
      </c>
      <c r="I95" s="143"/>
      <c r="J95" s="170"/>
      <c r="K95" s="173"/>
      <c r="L95" s="117"/>
      <c r="M95" s="117"/>
      <c r="N95" s="117"/>
      <c r="O95" s="117"/>
    </row>
    <row r="96" spans="1:16" s="5" customFormat="1" ht="15" customHeight="1" x14ac:dyDescent="0.25">
      <c r="A96" s="138" t="s">
        <v>795</v>
      </c>
      <c r="B96" s="150" t="s">
        <v>29</v>
      </c>
      <c r="C96" s="138" t="s">
        <v>27</v>
      </c>
      <c r="D96" s="163" t="s">
        <v>7</v>
      </c>
      <c r="E96" s="159">
        <v>4750</v>
      </c>
      <c r="F96" s="145">
        <f t="shared" si="18"/>
        <v>4512.5</v>
      </c>
      <c r="G96" s="145">
        <f t="shared" si="19"/>
        <v>950</v>
      </c>
      <c r="H96" s="145">
        <f t="shared" si="20"/>
        <v>799.58333333333337</v>
      </c>
      <c r="I96" s="143"/>
      <c r="J96" s="170"/>
      <c r="K96" s="173"/>
      <c r="L96" s="117"/>
      <c r="M96" s="117"/>
      <c r="N96" s="117"/>
      <c r="O96" s="117"/>
    </row>
    <row r="97" spans="1:15" s="5" customFormat="1" ht="15" customHeight="1" x14ac:dyDescent="0.25">
      <c r="A97" s="138" t="s">
        <v>796</v>
      </c>
      <c r="B97" s="150" t="s">
        <v>31</v>
      </c>
      <c r="C97" s="138" t="s">
        <v>27</v>
      </c>
      <c r="D97" s="163" t="s">
        <v>7</v>
      </c>
      <c r="E97" s="159">
        <v>4750</v>
      </c>
      <c r="F97" s="145">
        <f t="shared" si="18"/>
        <v>4512.5</v>
      </c>
      <c r="G97" s="145">
        <f t="shared" si="19"/>
        <v>950</v>
      </c>
      <c r="H97" s="145">
        <f t="shared" si="20"/>
        <v>799.58333333333337</v>
      </c>
      <c r="I97" s="143"/>
      <c r="J97" s="170"/>
      <c r="K97" s="173"/>
      <c r="L97" s="117"/>
      <c r="M97" s="117"/>
      <c r="N97" s="117"/>
      <c r="O97" s="117"/>
    </row>
    <row r="98" spans="1:15" s="5" customFormat="1" ht="15" customHeight="1" x14ac:dyDescent="0.25">
      <c r="A98" s="138" t="s">
        <v>797</v>
      </c>
      <c r="B98" s="150" t="s">
        <v>33</v>
      </c>
      <c r="C98" s="138" t="s">
        <v>27</v>
      </c>
      <c r="D98" s="163" t="s">
        <v>7</v>
      </c>
      <c r="E98" s="159">
        <v>4750</v>
      </c>
      <c r="F98" s="145">
        <f t="shared" si="18"/>
        <v>4512.5</v>
      </c>
      <c r="G98" s="145">
        <f t="shared" si="19"/>
        <v>950</v>
      </c>
      <c r="H98" s="145">
        <f t="shared" si="20"/>
        <v>799.58333333333337</v>
      </c>
      <c r="I98" s="143"/>
      <c r="J98" s="170"/>
      <c r="K98" s="173"/>
      <c r="L98" s="117"/>
      <c r="M98" s="117"/>
      <c r="N98" s="117"/>
      <c r="O98" s="117"/>
    </row>
    <row r="99" spans="1:15" s="5" customFormat="1" ht="15" customHeight="1" x14ac:dyDescent="0.25">
      <c r="A99" s="138" t="s">
        <v>798</v>
      </c>
      <c r="B99" s="150" t="s">
        <v>35</v>
      </c>
      <c r="C99" s="138" t="s">
        <v>27</v>
      </c>
      <c r="D99" s="163" t="s">
        <v>7</v>
      </c>
      <c r="E99" s="159">
        <v>6125</v>
      </c>
      <c r="F99" s="145">
        <f t="shared" si="18"/>
        <v>5818.75</v>
      </c>
      <c r="G99" s="145">
        <f t="shared" si="19"/>
        <v>1225</v>
      </c>
      <c r="H99" s="145">
        <f t="shared" si="20"/>
        <v>1031.0416666666667</v>
      </c>
      <c r="I99" s="143"/>
      <c r="J99" s="170"/>
      <c r="K99" s="173"/>
      <c r="L99" s="117"/>
      <c r="M99" s="117"/>
      <c r="N99" s="117"/>
      <c r="O99" s="117"/>
    </row>
    <row r="100" spans="1:15" s="5" customFormat="1" ht="15" customHeight="1" x14ac:dyDescent="0.25">
      <c r="A100" s="138" t="s">
        <v>799</v>
      </c>
      <c r="B100" s="150" t="s">
        <v>37</v>
      </c>
      <c r="C100" s="138" t="s">
        <v>27</v>
      </c>
      <c r="D100" s="163" t="s">
        <v>7</v>
      </c>
      <c r="E100" s="159">
        <v>4750</v>
      </c>
      <c r="F100" s="145">
        <f t="shared" si="18"/>
        <v>4512.5</v>
      </c>
      <c r="G100" s="145">
        <f t="shared" si="19"/>
        <v>950</v>
      </c>
      <c r="H100" s="145">
        <f t="shared" si="20"/>
        <v>799.58333333333337</v>
      </c>
      <c r="I100" s="143"/>
      <c r="J100" s="170"/>
      <c r="K100" s="173"/>
      <c r="L100" s="117"/>
      <c r="M100" s="117"/>
      <c r="N100" s="117"/>
      <c r="O100" s="117"/>
    </row>
    <row r="101" spans="1:15" s="5" customFormat="1" ht="15" customHeight="1" x14ac:dyDescent="0.25">
      <c r="A101" s="138" t="s">
        <v>800</v>
      </c>
      <c r="B101" s="150" t="s">
        <v>10</v>
      </c>
      <c r="C101" s="138" t="s">
        <v>39</v>
      </c>
      <c r="D101" s="163" t="s">
        <v>7</v>
      </c>
      <c r="E101" s="159">
        <v>15250</v>
      </c>
      <c r="F101" s="145">
        <f t="shared" si="18"/>
        <v>14487.5</v>
      </c>
      <c r="G101" s="145">
        <f t="shared" si="19"/>
        <v>3050</v>
      </c>
      <c r="H101" s="145">
        <f t="shared" si="20"/>
        <v>2567.0833333333335</v>
      </c>
      <c r="I101" s="143"/>
      <c r="J101" s="170"/>
      <c r="K101" s="173"/>
      <c r="L101" s="117"/>
      <c r="M101" s="117"/>
      <c r="N101" s="117"/>
      <c r="O101" s="117"/>
    </row>
    <row r="102" spans="1:15" s="5" customFormat="1" ht="15" customHeight="1" x14ac:dyDescent="0.25">
      <c r="A102" s="138" t="s">
        <v>801</v>
      </c>
      <c r="B102" s="150" t="s">
        <v>11</v>
      </c>
      <c r="C102" s="138" t="s">
        <v>39</v>
      </c>
      <c r="D102" s="163" t="s">
        <v>7</v>
      </c>
      <c r="E102" s="159">
        <v>12750</v>
      </c>
      <c r="F102" s="145">
        <f t="shared" si="18"/>
        <v>12112.5</v>
      </c>
      <c r="G102" s="145">
        <f t="shared" si="19"/>
        <v>2550</v>
      </c>
      <c r="H102" s="145">
        <f t="shared" si="20"/>
        <v>2146.25</v>
      </c>
      <c r="I102" s="143"/>
      <c r="J102" s="170"/>
      <c r="K102" s="173"/>
      <c r="L102" s="117"/>
      <c r="M102" s="117"/>
      <c r="N102" s="117"/>
      <c r="O102" s="117"/>
    </row>
    <row r="103" spans="1:15" s="5" customFormat="1" ht="15" customHeight="1" x14ac:dyDescent="0.25">
      <c r="A103" s="138" t="s">
        <v>802</v>
      </c>
      <c r="B103" s="150" t="s">
        <v>12</v>
      </c>
      <c r="C103" s="138" t="s">
        <v>39</v>
      </c>
      <c r="D103" s="163" t="s">
        <v>7</v>
      </c>
      <c r="E103" s="159">
        <v>12980</v>
      </c>
      <c r="F103" s="145">
        <f t="shared" si="18"/>
        <v>12331</v>
      </c>
      <c r="G103" s="145">
        <f t="shared" si="19"/>
        <v>2596</v>
      </c>
      <c r="H103" s="145">
        <f t="shared" si="20"/>
        <v>2184.9666666666667</v>
      </c>
      <c r="I103" s="143"/>
      <c r="J103" s="170"/>
      <c r="K103" s="173"/>
      <c r="L103" s="117"/>
      <c r="M103" s="117"/>
      <c r="N103" s="117"/>
      <c r="O103" s="117"/>
    </row>
    <row r="104" spans="1:15" s="5" customFormat="1" ht="15" customHeight="1" x14ac:dyDescent="0.25">
      <c r="A104" s="138" t="s">
        <v>803</v>
      </c>
      <c r="B104" s="150" t="s">
        <v>42</v>
      </c>
      <c r="C104" s="138" t="s">
        <v>39</v>
      </c>
      <c r="D104" s="163" t="s">
        <v>7</v>
      </c>
      <c r="E104" s="159">
        <v>7930</v>
      </c>
      <c r="F104" s="145">
        <f t="shared" si="18"/>
        <v>7533.5</v>
      </c>
      <c r="G104" s="145">
        <f t="shared" si="19"/>
        <v>1586</v>
      </c>
      <c r="H104" s="145">
        <f t="shared" si="20"/>
        <v>1334.8833333333334</v>
      </c>
      <c r="I104" s="143"/>
      <c r="J104" s="170"/>
      <c r="K104" s="173"/>
      <c r="L104" s="117"/>
      <c r="M104" s="117"/>
      <c r="N104" s="117"/>
      <c r="O104" s="117"/>
    </row>
    <row r="105" spans="1:15" s="5" customFormat="1" ht="15" customHeight="1" x14ac:dyDescent="0.25">
      <c r="A105" s="138" t="s">
        <v>804</v>
      </c>
      <c r="B105" s="150" t="s">
        <v>44</v>
      </c>
      <c r="C105" s="138" t="s">
        <v>39</v>
      </c>
      <c r="D105" s="163" t="s">
        <v>7</v>
      </c>
      <c r="E105" s="159">
        <v>12980</v>
      </c>
      <c r="F105" s="145">
        <f t="shared" si="18"/>
        <v>12331</v>
      </c>
      <c r="G105" s="145">
        <f t="shared" si="19"/>
        <v>2596</v>
      </c>
      <c r="H105" s="145">
        <f t="shared" si="20"/>
        <v>2184.9666666666667</v>
      </c>
      <c r="I105" s="143"/>
      <c r="J105" s="170"/>
      <c r="K105" s="173"/>
      <c r="L105" s="117"/>
      <c r="M105" s="117"/>
      <c r="N105" s="117"/>
      <c r="O105" s="117"/>
    </row>
    <row r="106" spans="1:15" s="5" customFormat="1" ht="15" customHeight="1" x14ac:dyDescent="0.25">
      <c r="A106" s="138" t="s">
        <v>805</v>
      </c>
      <c r="B106" s="150" t="s">
        <v>13</v>
      </c>
      <c r="C106" s="138" t="s">
        <v>46</v>
      </c>
      <c r="D106" s="163" t="s">
        <v>7</v>
      </c>
      <c r="E106" s="159">
        <v>15200</v>
      </c>
      <c r="F106" s="145">
        <f t="shared" si="18"/>
        <v>14440</v>
      </c>
      <c r="G106" s="145">
        <f t="shared" si="19"/>
        <v>3040</v>
      </c>
      <c r="H106" s="145">
        <f t="shared" si="20"/>
        <v>2558.6666666666665</v>
      </c>
      <c r="I106" s="143"/>
      <c r="J106" s="170"/>
      <c r="K106" s="173"/>
      <c r="L106" s="117"/>
      <c r="M106" s="117"/>
      <c r="N106" s="117"/>
      <c r="O106" s="117"/>
    </row>
    <row r="107" spans="1:15" s="5" customFormat="1" ht="15" customHeight="1" x14ac:dyDescent="0.25">
      <c r="A107" s="138" t="s">
        <v>806</v>
      </c>
      <c r="B107" s="150" t="s">
        <v>14</v>
      </c>
      <c r="C107" s="138" t="s">
        <v>48</v>
      </c>
      <c r="D107" s="163" t="s">
        <v>7</v>
      </c>
      <c r="E107" s="159">
        <v>11850</v>
      </c>
      <c r="F107" s="145">
        <f t="shared" si="18"/>
        <v>11257.5</v>
      </c>
      <c r="G107" s="145">
        <f t="shared" si="19"/>
        <v>2370</v>
      </c>
      <c r="H107" s="145">
        <f t="shared" si="20"/>
        <v>1994.75</v>
      </c>
      <c r="I107" s="143"/>
      <c r="J107" s="170"/>
      <c r="K107" s="173"/>
      <c r="L107" s="117"/>
      <c r="M107" s="117"/>
      <c r="N107" s="117"/>
      <c r="O107" s="117"/>
    </row>
    <row r="108" spans="1:15" s="5" customFormat="1" ht="15" customHeight="1" x14ac:dyDescent="0.25">
      <c r="A108" s="138" t="s">
        <v>807</v>
      </c>
      <c r="B108" s="150" t="s">
        <v>15</v>
      </c>
      <c r="C108" s="138" t="s">
        <v>50</v>
      </c>
      <c r="D108" s="163" t="s">
        <v>7</v>
      </c>
      <c r="E108" s="159">
        <v>4125</v>
      </c>
      <c r="F108" s="145">
        <f t="shared" si="18"/>
        <v>3918.75</v>
      </c>
      <c r="G108" s="145">
        <f t="shared" si="19"/>
        <v>825</v>
      </c>
      <c r="H108" s="145">
        <f t="shared" si="20"/>
        <v>694.375</v>
      </c>
      <c r="I108" s="143"/>
      <c r="J108" s="170"/>
      <c r="K108" s="173"/>
      <c r="L108" s="117"/>
      <c r="M108" s="117"/>
      <c r="N108" s="117"/>
      <c r="O108" s="117"/>
    </row>
    <row r="109" spans="1:15" s="5" customFormat="1" ht="15" customHeight="1" x14ac:dyDescent="0.25">
      <c r="A109" s="138" t="s">
        <v>808</v>
      </c>
      <c r="B109" s="150" t="s">
        <v>16</v>
      </c>
      <c r="C109" s="138" t="s">
        <v>52</v>
      </c>
      <c r="D109" s="163" t="s">
        <v>7</v>
      </c>
      <c r="E109" s="159">
        <v>8750</v>
      </c>
      <c r="F109" s="145">
        <f t="shared" si="18"/>
        <v>8312.5</v>
      </c>
      <c r="G109" s="145">
        <f t="shared" si="19"/>
        <v>1750</v>
      </c>
      <c r="H109" s="145">
        <f t="shared" si="20"/>
        <v>1472.9166666666667</v>
      </c>
      <c r="I109" s="143"/>
      <c r="J109" s="170"/>
      <c r="K109" s="173"/>
      <c r="L109" s="117"/>
      <c r="M109" s="117"/>
      <c r="N109" s="117"/>
      <c r="O109" s="117"/>
    </row>
    <row r="110" spans="1:15" s="5" customFormat="1" ht="15" customHeight="1" x14ac:dyDescent="0.25">
      <c r="A110" s="138" t="s">
        <v>809</v>
      </c>
      <c r="B110" s="150" t="s">
        <v>54</v>
      </c>
      <c r="C110" s="138" t="s">
        <v>52</v>
      </c>
      <c r="D110" s="163" t="s">
        <v>7</v>
      </c>
      <c r="E110" s="159">
        <v>8025</v>
      </c>
      <c r="F110" s="145">
        <f t="shared" si="18"/>
        <v>7623.75</v>
      </c>
      <c r="G110" s="145">
        <f t="shared" si="19"/>
        <v>1605</v>
      </c>
      <c r="H110" s="145">
        <f t="shared" si="20"/>
        <v>1350.875</v>
      </c>
      <c r="I110" s="143"/>
      <c r="J110" s="170"/>
      <c r="K110" s="173"/>
      <c r="L110" s="117"/>
      <c r="M110" s="117"/>
      <c r="N110" s="117"/>
      <c r="O110" s="117"/>
    </row>
    <row r="111" spans="1:15" s="5" customFormat="1" ht="15" customHeight="1" x14ac:dyDescent="0.25">
      <c r="A111" s="138" t="s">
        <v>810</v>
      </c>
      <c r="B111" s="150" t="s">
        <v>17</v>
      </c>
      <c r="C111" s="138" t="s">
        <v>56</v>
      </c>
      <c r="D111" s="163" t="s">
        <v>7</v>
      </c>
      <c r="E111" s="159">
        <v>11300</v>
      </c>
      <c r="F111" s="145">
        <f t="shared" si="18"/>
        <v>10735</v>
      </c>
      <c r="G111" s="145">
        <f t="shared" si="19"/>
        <v>2260</v>
      </c>
      <c r="H111" s="145">
        <f t="shared" si="20"/>
        <v>1902.1666666666667</v>
      </c>
      <c r="I111" s="143"/>
      <c r="J111" s="170"/>
      <c r="K111" s="173"/>
      <c r="L111" s="117"/>
      <c r="M111" s="117"/>
      <c r="N111" s="117"/>
      <c r="O111" s="117"/>
    </row>
    <row r="112" spans="1:15" s="5" customFormat="1" ht="15" customHeight="1" x14ac:dyDescent="0.25">
      <c r="A112" s="138" t="s">
        <v>811</v>
      </c>
      <c r="B112" s="150" t="s">
        <v>497</v>
      </c>
      <c r="C112" s="138" t="s">
        <v>59</v>
      </c>
      <c r="D112" s="163" t="s">
        <v>7</v>
      </c>
      <c r="E112" s="159">
        <v>7375</v>
      </c>
      <c r="F112" s="145">
        <f t="shared" si="18"/>
        <v>7006.25</v>
      </c>
      <c r="G112" s="145">
        <f t="shared" si="19"/>
        <v>1475</v>
      </c>
      <c r="H112" s="145">
        <f t="shared" si="20"/>
        <v>1241.4583333333333</v>
      </c>
      <c r="I112" s="143"/>
      <c r="J112" s="170"/>
      <c r="K112" s="173"/>
      <c r="L112" s="117"/>
      <c r="M112" s="117"/>
      <c r="N112" s="117"/>
      <c r="O112" s="117"/>
    </row>
    <row r="113" spans="1:15" s="5" customFormat="1" ht="15" customHeight="1" x14ac:dyDescent="0.25">
      <c r="A113" s="138" t="s">
        <v>812</v>
      </c>
      <c r="B113" s="150" t="s">
        <v>498</v>
      </c>
      <c r="C113" s="138" t="s">
        <v>59</v>
      </c>
      <c r="D113" s="163" t="s">
        <v>7</v>
      </c>
      <c r="E113" s="159">
        <v>7375</v>
      </c>
      <c r="F113" s="145">
        <f t="shared" si="18"/>
        <v>7006.25</v>
      </c>
      <c r="G113" s="145">
        <f t="shared" si="19"/>
        <v>1475</v>
      </c>
      <c r="H113" s="145">
        <f t="shared" si="20"/>
        <v>1241.4583333333333</v>
      </c>
      <c r="I113" s="143"/>
      <c r="J113" s="170"/>
      <c r="K113" s="173"/>
      <c r="L113" s="117"/>
      <c r="M113" s="117"/>
      <c r="N113" s="117"/>
      <c r="O113" s="117"/>
    </row>
    <row r="114" spans="1:15" s="5" customFormat="1" x14ac:dyDescent="0.25">
      <c r="A114" s="138" t="s">
        <v>813</v>
      </c>
      <c r="B114" s="150" t="s">
        <v>494</v>
      </c>
      <c r="C114" s="138" t="s">
        <v>59</v>
      </c>
      <c r="D114" s="140" t="s">
        <v>60</v>
      </c>
      <c r="E114" s="159">
        <v>3600</v>
      </c>
      <c r="F114" s="145">
        <f t="shared" si="18"/>
        <v>3420</v>
      </c>
      <c r="G114" s="145">
        <f t="shared" si="19"/>
        <v>720</v>
      </c>
      <c r="H114" s="145">
        <f t="shared" si="20"/>
        <v>606</v>
      </c>
      <c r="I114" s="143"/>
      <c r="J114" s="170"/>
      <c r="K114" s="173"/>
      <c r="L114" s="117"/>
      <c r="M114" s="117"/>
      <c r="N114" s="117"/>
      <c r="O114" s="117"/>
    </row>
    <row r="115" spans="1:15" s="5" customFormat="1" ht="15" customHeight="1" x14ac:dyDescent="0.25">
      <c r="A115" s="138" t="s">
        <v>814</v>
      </c>
      <c r="B115" s="150" t="s">
        <v>62</v>
      </c>
      <c r="C115" s="138" t="s">
        <v>59</v>
      </c>
      <c r="D115" s="140" t="s">
        <v>60</v>
      </c>
      <c r="E115" s="159">
        <v>7150</v>
      </c>
      <c r="F115" s="145"/>
      <c r="G115" s="145">
        <f t="shared" si="19"/>
        <v>1430</v>
      </c>
      <c r="H115" s="152"/>
      <c r="I115" s="149"/>
      <c r="J115" s="170"/>
      <c r="K115" s="173"/>
      <c r="L115" s="117"/>
      <c r="M115" s="117"/>
      <c r="N115" s="117"/>
      <c r="O115" s="117"/>
    </row>
    <row r="116" spans="1:15" s="5" customFormat="1" x14ac:dyDescent="0.25">
      <c r="A116" s="138" t="s">
        <v>815</v>
      </c>
      <c r="B116" s="150" t="s">
        <v>64</v>
      </c>
      <c r="C116" s="138" t="s">
        <v>59</v>
      </c>
      <c r="D116" s="140" t="s">
        <v>60</v>
      </c>
      <c r="E116" s="159">
        <v>7150</v>
      </c>
      <c r="F116" s="145"/>
      <c r="G116" s="145">
        <f t="shared" si="19"/>
        <v>1430</v>
      </c>
      <c r="H116" s="152"/>
      <c r="I116" s="149"/>
      <c r="J116" s="170"/>
      <c r="K116" s="173"/>
      <c r="L116" s="117"/>
      <c r="M116" s="117"/>
      <c r="N116" s="117"/>
      <c r="O116" s="117"/>
    </row>
    <row r="117" spans="1:15" s="5" customFormat="1" x14ac:dyDescent="0.25">
      <c r="A117" s="138" t="s">
        <v>992</v>
      </c>
      <c r="B117" s="150" t="s">
        <v>993</v>
      </c>
      <c r="C117" s="138" t="s">
        <v>52</v>
      </c>
      <c r="D117" s="163" t="s">
        <v>7</v>
      </c>
      <c r="E117" s="159">
        <v>4500</v>
      </c>
      <c r="F117" s="145"/>
      <c r="G117" s="145">
        <f t="shared" ref="G117" si="21">E117/5</f>
        <v>900</v>
      </c>
      <c r="H117" s="145">
        <f t="shared" ref="H117" si="22">E117*1.01/6</f>
        <v>757.5</v>
      </c>
      <c r="I117" s="149"/>
      <c r="J117" s="170"/>
      <c r="K117" s="173"/>
      <c r="L117" s="117"/>
      <c r="M117" s="117"/>
      <c r="N117" s="117"/>
      <c r="O117" s="117"/>
    </row>
    <row r="118" spans="1:15" s="5" customFormat="1" ht="15" customHeight="1" x14ac:dyDescent="0.25">
      <c r="A118" s="146" t="s">
        <v>926</v>
      </c>
      <c r="B118" s="153" t="s">
        <v>65</v>
      </c>
      <c r="C118" s="154"/>
      <c r="D118" s="155"/>
      <c r="E118" s="160"/>
      <c r="F118" s="171" t="s">
        <v>493</v>
      </c>
      <c r="G118" s="171" t="s">
        <v>491</v>
      </c>
      <c r="H118" s="171" t="s">
        <v>492</v>
      </c>
      <c r="I118" s="172"/>
      <c r="J118" s="174"/>
      <c r="K118" s="175"/>
      <c r="L118" s="117"/>
      <c r="M118" s="117"/>
      <c r="N118" s="117"/>
      <c r="O118" s="117"/>
    </row>
    <row r="119" spans="1:15" s="5" customFormat="1" ht="15" customHeight="1" x14ac:dyDescent="0.25">
      <c r="A119" s="138" t="s">
        <v>816</v>
      </c>
      <c r="B119" s="150" t="s">
        <v>26</v>
      </c>
      <c r="C119" s="138" t="s">
        <v>27</v>
      </c>
      <c r="D119" s="163" t="s">
        <v>67</v>
      </c>
      <c r="E119" s="159">
        <v>16400</v>
      </c>
      <c r="F119" s="145">
        <f>E119*0.95</f>
        <v>15580</v>
      </c>
      <c r="G119" s="145">
        <f t="shared" ref="G119" si="23">E119/5</f>
        <v>3280</v>
      </c>
      <c r="H119" s="145">
        <f>E119*1.01/6</f>
        <v>2760.6666666666665</v>
      </c>
      <c r="I119" s="143"/>
      <c r="J119" s="170"/>
      <c r="K119" s="144"/>
      <c r="L119" s="117"/>
      <c r="M119" s="117"/>
      <c r="N119" s="117"/>
      <c r="O119" s="117"/>
    </row>
    <row r="120" spans="1:15" s="5" customFormat="1" ht="15" customHeight="1" x14ac:dyDescent="0.25">
      <c r="A120" s="138"/>
      <c r="B120" s="176"/>
      <c r="C120" s="167"/>
      <c r="D120" s="168"/>
      <c r="E120" s="177"/>
      <c r="F120" s="143"/>
      <c r="G120" s="143"/>
      <c r="H120" s="143"/>
      <c r="I120" s="143"/>
      <c r="J120" s="170"/>
      <c r="K120" s="144"/>
      <c r="L120" s="117"/>
      <c r="M120" s="117"/>
      <c r="N120" s="117"/>
      <c r="O120" s="117"/>
    </row>
    <row r="121" spans="1:15" s="5" customFormat="1" ht="15" customHeight="1" x14ac:dyDescent="0.25">
      <c r="A121" s="146" t="s">
        <v>927</v>
      </c>
      <c r="B121" s="153" t="s">
        <v>1125</v>
      </c>
      <c r="C121" s="154"/>
      <c r="D121" s="155"/>
      <c r="E121" s="178" t="s">
        <v>817</v>
      </c>
      <c r="F121" s="178" t="s">
        <v>818</v>
      </c>
      <c r="G121" s="178" t="s">
        <v>819</v>
      </c>
      <c r="H121" s="149"/>
      <c r="I121" s="149"/>
      <c r="J121" s="116"/>
      <c r="K121" s="117"/>
      <c r="L121" s="117"/>
      <c r="M121" s="117"/>
      <c r="N121" s="117"/>
      <c r="O121" s="117"/>
    </row>
    <row r="122" spans="1:15" s="5" customFormat="1" ht="15" customHeight="1" x14ac:dyDescent="0.25">
      <c r="A122" s="138" t="s">
        <v>820</v>
      </c>
      <c r="B122" s="150" t="s">
        <v>26</v>
      </c>
      <c r="C122" s="138" t="s">
        <v>27</v>
      </c>
      <c r="D122" s="163" t="s">
        <v>67</v>
      </c>
      <c r="E122" s="179">
        <v>1050</v>
      </c>
      <c r="F122" s="179">
        <v>940</v>
      </c>
      <c r="G122" s="179">
        <v>800</v>
      </c>
      <c r="H122" s="149"/>
      <c r="I122" s="149"/>
      <c r="J122" s="180"/>
      <c r="K122" s="149"/>
      <c r="L122" s="117"/>
      <c r="M122" s="117"/>
      <c r="N122" s="117"/>
      <c r="O122" s="117"/>
    </row>
    <row r="123" spans="1:15" s="5" customFormat="1" ht="15" customHeight="1" x14ac:dyDescent="0.25">
      <c r="A123" s="138" t="s">
        <v>821</v>
      </c>
      <c r="B123" s="150" t="s">
        <v>29</v>
      </c>
      <c r="C123" s="138" t="s">
        <v>27</v>
      </c>
      <c r="D123" s="163" t="s">
        <v>67</v>
      </c>
      <c r="E123" s="179">
        <v>265</v>
      </c>
      <c r="F123" s="179">
        <v>237.5</v>
      </c>
      <c r="G123" s="179">
        <v>227.5</v>
      </c>
      <c r="H123" s="149"/>
      <c r="I123" s="181"/>
      <c r="J123" s="180"/>
      <c r="K123" s="181"/>
      <c r="L123" s="117"/>
      <c r="M123" s="117"/>
      <c r="N123" s="117"/>
      <c r="O123" s="117"/>
    </row>
    <row r="124" spans="1:15" s="5" customFormat="1" ht="15" customHeight="1" x14ac:dyDescent="0.25">
      <c r="A124" s="138" t="s">
        <v>822</v>
      </c>
      <c r="B124" s="150" t="s">
        <v>31</v>
      </c>
      <c r="C124" s="138" t="s">
        <v>27</v>
      </c>
      <c r="D124" s="163" t="s">
        <v>67</v>
      </c>
      <c r="E124" s="179">
        <v>265</v>
      </c>
      <c r="F124" s="179">
        <v>237.5</v>
      </c>
      <c r="G124" s="179">
        <v>227.5</v>
      </c>
      <c r="H124" s="149"/>
      <c r="I124" s="181"/>
      <c r="J124" s="180"/>
      <c r="K124" s="181"/>
      <c r="L124" s="117"/>
      <c r="M124" s="117"/>
      <c r="N124" s="117"/>
      <c r="O124" s="117"/>
    </row>
    <row r="125" spans="1:15" s="5" customFormat="1" ht="15" customHeight="1" x14ac:dyDescent="0.25">
      <c r="A125" s="138" t="s">
        <v>823</v>
      </c>
      <c r="B125" s="150" t="s">
        <v>33</v>
      </c>
      <c r="C125" s="138" t="s">
        <v>27</v>
      </c>
      <c r="D125" s="163" t="s">
        <v>67</v>
      </c>
      <c r="E125" s="179">
        <v>265</v>
      </c>
      <c r="F125" s="179">
        <v>237.5</v>
      </c>
      <c r="G125" s="179">
        <v>227.5</v>
      </c>
      <c r="H125" s="149"/>
      <c r="I125" s="181"/>
      <c r="J125" s="180"/>
      <c r="K125" s="181"/>
      <c r="L125" s="117"/>
      <c r="M125" s="117"/>
      <c r="N125" s="117"/>
      <c r="O125" s="117"/>
    </row>
    <row r="126" spans="1:15" s="5" customFormat="1" ht="15" customHeight="1" x14ac:dyDescent="0.25">
      <c r="A126" s="138" t="s">
        <v>824</v>
      </c>
      <c r="B126" s="150" t="s">
        <v>35</v>
      </c>
      <c r="C126" s="138" t="s">
        <v>27</v>
      </c>
      <c r="D126" s="163" t="s">
        <v>67</v>
      </c>
      <c r="E126" s="179">
        <v>340</v>
      </c>
      <c r="F126" s="179">
        <v>306.5</v>
      </c>
      <c r="G126" s="179">
        <v>295</v>
      </c>
      <c r="H126" s="149"/>
      <c r="I126" s="181"/>
      <c r="J126" s="180"/>
      <c r="K126" s="181"/>
      <c r="L126" s="117"/>
      <c r="M126" s="117"/>
      <c r="N126" s="117"/>
      <c r="O126" s="117"/>
    </row>
    <row r="127" spans="1:15" s="5" customFormat="1" ht="15" customHeight="1" x14ac:dyDescent="0.25">
      <c r="A127" s="138" t="s">
        <v>825</v>
      </c>
      <c r="B127" s="150" t="s">
        <v>973</v>
      </c>
      <c r="C127" s="138" t="s">
        <v>27</v>
      </c>
      <c r="D127" s="163" t="s">
        <v>67</v>
      </c>
      <c r="E127" s="179">
        <v>265</v>
      </c>
      <c r="F127" s="179">
        <v>237.5</v>
      </c>
      <c r="G127" s="179">
        <v>227.5</v>
      </c>
      <c r="H127" s="149"/>
      <c r="I127" s="181"/>
      <c r="J127" s="180"/>
      <c r="K127" s="181"/>
      <c r="L127" s="117"/>
      <c r="M127" s="117"/>
      <c r="N127" s="117"/>
      <c r="O127" s="117"/>
    </row>
    <row r="128" spans="1:15" s="5" customFormat="1" ht="15" customHeight="1" x14ac:dyDescent="0.25">
      <c r="A128" s="138" t="s">
        <v>826</v>
      </c>
      <c r="B128" s="150" t="s">
        <v>10</v>
      </c>
      <c r="C128" s="138" t="s">
        <v>39</v>
      </c>
      <c r="D128" s="163" t="s">
        <v>68</v>
      </c>
      <c r="E128" s="179">
        <v>762.5</v>
      </c>
      <c r="F128" s="179">
        <v>610</v>
      </c>
      <c r="G128" s="179">
        <v>571.5</v>
      </c>
      <c r="H128" s="149"/>
      <c r="I128" s="181"/>
      <c r="J128" s="180"/>
      <c r="K128" s="181"/>
      <c r="L128" s="117"/>
      <c r="M128" s="117"/>
      <c r="N128" s="117"/>
      <c r="O128" s="117"/>
    </row>
    <row r="129" spans="1:15" s="5" customFormat="1" ht="15" customHeight="1" x14ac:dyDescent="0.25">
      <c r="A129" s="138" t="s">
        <v>827</v>
      </c>
      <c r="B129" s="150" t="s">
        <v>11</v>
      </c>
      <c r="C129" s="138" t="s">
        <v>39</v>
      </c>
      <c r="D129" s="163" t="s">
        <v>68</v>
      </c>
      <c r="E129" s="179">
        <v>637.5</v>
      </c>
      <c r="F129" s="179">
        <v>575</v>
      </c>
      <c r="G129" s="179">
        <v>550</v>
      </c>
      <c r="H129" s="149"/>
      <c r="I129" s="181"/>
      <c r="J129" s="180"/>
      <c r="K129" s="181"/>
      <c r="L129" s="117"/>
      <c r="M129" s="117"/>
      <c r="N129" s="117"/>
      <c r="O129" s="117"/>
    </row>
    <row r="130" spans="1:15" s="5" customFormat="1" ht="15" customHeight="1" x14ac:dyDescent="0.25">
      <c r="A130" s="138" t="s">
        <v>828</v>
      </c>
      <c r="B130" s="150" t="s">
        <v>12</v>
      </c>
      <c r="C130" s="138" t="s">
        <v>39</v>
      </c>
      <c r="D130" s="163" t="s">
        <v>68</v>
      </c>
      <c r="E130" s="179">
        <v>649</v>
      </c>
      <c r="F130" s="179">
        <v>519</v>
      </c>
      <c r="G130" s="179">
        <v>484</v>
      </c>
      <c r="H130" s="149"/>
      <c r="I130" s="181"/>
      <c r="J130" s="180"/>
      <c r="K130" s="181"/>
      <c r="L130" s="117"/>
      <c r="M130" s="117"/>
      <c r="N130" s="117"/>
      <c r="O130" s="117"/>
    </row>
    <row r="131" spans="1:15" s="5" customFormat="1" ht="15" customHeight="1" x14ac:dyDescent="0.25">
      <c r="A131" s="138" t="s">
        <v>829</v>
      </c>
      <c r="B131" s="150" t="s">
        <v>44</v>
      </c>
      <c r="C131" s="138" t="s">
        <v>39</v>
      </c>
      <c r="D131" s="163" t="s">
        <v>68</v>
      </c>
      <c r="E131" s="179">
        <v>649</v>
      </c>
      <c r="F131" s="179">
        <v>519</v>
      </c>
      <c r="G131" s="179">
        <v>484</v>
      </c>
      <c r="H131" s="149"/>
      <c r="I131" s="181"/>
      <c r="J131" s="180"/>
      <c r="K131" s="181"/>
      <c r="L131" s="117"/>
      <c r="M131" s="117"/>
      <c r="N131" s="117"/>
      <c r="O131" s="117"/>
    </row>
    <row r="132" spans="1:15" s="5" customFormat="1" ht="15" customHeight="1" x14ac:dyDescent="0.25">
      <c r="A132" s="138" t="s">
        <v>830</v>
      </c>
      <c r="B132" s="150" t="s">
        <v>13</v>
      </c>
      <c r="C132" s="138" t="s">
        <v>46</v>
      </c>
      <c r="D132" s="140" t="s">
        <v>69</v>
      </c>
      <c r="E132" s="179">
        <v>760</v>
      </c>
      <c r="F132" s="179">
        <v>525</v>
      </c>
      <c r="G132" s="179">
        <v>412.5</v>
      </c>
      <c r="H132" s="149"/>
      <c r="I132" s="181"/>
      <c r="J132" s="180"/>
      <c r="K132" s="181"/>
      <c r="L132" s="117"/>
      <c r="M132" s="117"/>
      <c r="N132" s="117"/>
      <c r="O132" s="117"/>
    </row>
    <row r="133" spans="1:15" s="5" customFormat="1" ht="15" customHeight="1" x14ac:dyDescent="0.25">
      <c r="A133" s="138" t="s">
        <v>831</v>
      </c>
      <c r="B133" s="150" t="s">
        <v>14</v>
      </c>
      <c r="C133" s="138" t="s">
        <v>48</v>
      </c>
      <c r="D133" s="140" t="s">
        <v>70</v>
      </c>
      <c r="E133" s="179">
        <v>687.5</v>
      </c>
      <c r="F133" s="179">
        <v>592.5</v>
      </c>
      <c r="G133" s="179">
        <v>494</v>
      </c>
      <c r="H133" s="149"/>
      <c r="I133" s="181"/>
      <c r="J133" s="180"/>
      <c r="K133" s="181"/>
      <c r="L133" s="117"/>
      <c r="M133" s="117"/>
      <c r="N133" s="117"/>
      <c r="O133" s="117"/>
    </row>
    <row r="134" spans="1:15" s="5" customFormat="1" ht="15" customHeight="1" x14ac:dyDescent="0.25">
      <c r="A134" s="138" t="s">
        <v>832</v>
      </c>
      <c r="B134" s="150" t="s">
        <v>15</v>
      </c>
      <c r="C134" s="138" t="s">
        <v>50</v>
      </c>
      <c r="D134" s="163" t="s">
        <v>71</v>
      </c>
      <c r="E134" s="179">
        <v>262.5</v>
      </c>
      <c r="F134" s="179">
        <v>206.5</v>
      </c>
      <c r="G134" s="179">
        <v>194</v>
      </c>
      <c r="H134" s="149"/>
      <c r="I134" s="181"/>
      <c r="J134" s="180"/>
      <c r="K134" s="181"/>
      <c r="L134" s="117"/>
      <c r="M134" s="117"/>
      <c r="N134" s="117"/>
      <c r="O134" s="117"/>
    </row>
    <row r="135" spans="1:15" s="5" customFormat="1" ht="15" customHeight="1" x14ac:dyDescent="0.25">
      <c r="A135" s="138" t="s">
        <v>833</v>
      </c>
      <c r="B135" s="150" t="s">
        <v>16</v>
      </c>
      <c r="C135" s="138" t="s">
        <v>52</v>
      </c>
      <c r="D135" s="140" t="s">
        <v>72</v>
      </c>
      <c r="E135" s="179">
        <v>437.5</v>
      </c>
      <c r="F135" s="179">
        <v>412.5</v>
      </c>
      <c r="G135" s="179">
        <v>400</v>
      </c>
      <c r="H135" s="149"/>
      <c r="I135" s="181"/>
      <c r="J135" s="180"/>
      <c r="K135" s="181"/>
      <c r="L135" s="117"/>
      <c r="M135" s="117"/>
      <c r="N135" s="117"/>
      <c r="O135" s="117"/>
    </row>
    <row r="136" spans="1:15" s="5" customFormat="1" ht="15" customHeight="1" x14ac:dyDescent="0.25">
      <c r="A136" s="138" t="s">
        <v>834</v>
      </c>
      <c r="B136" s="150" t="s">
        <v>54</v>
      </c>
      <c r="C136" s="138" t="s">
        <v>52</v>
      </c>
      <c r="D136" s="140" t="s">
        <v>72</v>
      </c>
      <c r="E136" s="179">
        <v>425</v>
      </c>
      <c r="F136" s="179">
        <v>401.5</v>
      </c>
      <c r="G136" s="179">
        <v>362.5</v>
      </c>
      <c r="H136" s="149"/>
      <c r="I136" s="181"/>
      <c r="J136" s="180"/>
      <c r="K136" s="181"/>
      <c r="L136" s="117"/>
      <c r="M136" s="117"/>
      <c r="N136" s="117"/>
      <c r="O136" s="117"/>
    </row>
    <row r="137" spans="1:15" s="5" customFormat="1" ht="15" customHeight="1" x14ac:dyDescent="0.25">
      <c r="A137" s="138" t="s">
        <v>835</v>
      </c>
      <c r="B137" s="150" t="s">
        <v>17</v>
      </c>
      <c r="C137" s="138" t="s">
        <v>56</v>
      </c>
      <c r="D137" s="163" t="s">
        <v>73</v>
      </c>
      <c r="E137" s="179">
        <v>706.5</v>
      </c>
      <c r="F137" s="179">
        <v>565</v>
      </c>
      <c r="G137" s="179">
        <v>529</v>
      </c>
      <c r="H137" s="149"/>
      <c r="I137" s="181"/>
      <c r="J137" s="180"/>
      <c r="K137" s="181"/>
      <c r="L137" s="117"/>
      <c r="M137" s="117"/>
      <c r="N137" s="117"/>
      <c r="O137" s="117"/>
    </row>
    <row r="138" spans="1:15" s="5" customFormat="1" ht="15" customHeight="1" x14ac:dyDescent="0.25">
      <c r="A138" s="138" t="s">
        <v>836</v>
      </c>
      <c r="B138" s="150" t="s">
        <v>497</v>
      </c>
      <c r="C138" s="138" t="s">
        <v>59</v>
      </c>
      <c r="D138" s="163" t="s">
        <v>7</v>
      </c>
      <c r="E138" s="179">
        <v>386.5</v>
      </c>
      <c r="F138" s="179">
        <v>369</v>
      </c>
      <c r="G138" s="179">
        <v>347.5</v>
      </c>
      <c r="H138" s="149"/>
      <c r="I138" s="181"/>
      <c r="J138" s="180"/>
      <c r="K138" s="181"/>
      <c r="L138" s="117"/>
      <c r="M138" s="117"/>
      <c r="N138" s="117"/>
      <c r="O138" s="117"/>
    </row>
    <row r="139" spans="1:15" s="5" customFormat="1" ht="15" customHeight="1" x14ac:dyDescent="0.25">
      <c r="A139" s="138" t="s">
        <v>837</v>
      </c>
      <c r="B139" s="150" t="s">
        <v>498</v>
      </c>
      <c r="C139" s="138" t="s">
        <v>59</v>
      </c>
      <c r="D139" s="163" t="s">
        <v>7</v>
      </c>
      <c r="E139" s="179">
        <v>386.5</v>
      </c>
      <c r="F139" s="179">
        <v>369</v>
      </c>
      <c r="G139" s="179">
        <v>347.5</v>
      </c>
      <c r="H139" s="149"/>
      <c r="I139" s="181"/>
      <c r="J139" s="180"/>
      <c r="K139" s="181"/>
      <c r="L139" s="117"/>
      <c r="M139" s="117"/>
      <c r="N139" s="117"/>
      <c r="O139" s="117"/>
    </row>
    <row r="140" spans="1:15" s="5" customFormat="1" ht="15" customHeight="1" x14ac:dyDescent="0.25">
      <c r="A140" s="138" t="s">
        <v>838</v>
      </c>
      <c r="B140" s="150" t="s">
        <v>58</v>
      </c>
      <c r="C140" s="138" t="s">
        <v>59</v>
      </c>
      <c r="D140" s="140" t="s">
        <v>60</v>
      </c>
      <c r="E140" s="179">
        <v>180</v>
      </c>
      <c r="F140" s="179">
        <v>180</v>
      </c>
      <c r="G140" s="179">
        <v>180</v>
      </c>
      <c r="H140" s="149"/>
      <c r="I140" s="181"/>
      <c r="J140" s="180"/>
      <c r="K140" s="181"/>
      <c r="L140" s="117"/>
      <c r="M140" s="117"/>
      <c r="N140" s="117"/>
      <c r="O140" s="117"/>
    </row>
    <row r="141" spans="1:15" s="5" customFormat="1" ht="15" customHeight="1" x14ac:dyDescent="0.25">
      <c r="A141" s="138" t="s">
        <v>839</v>
      </c>
      <c r="B141" s="150" t="s">
        <v>62</v>
      </c>
      <c r="C141" s="138" t="s">
        <v>59</v>
      </c>
      <c r="D141" s="140" t="s">
        <v>60</v>
      </c>
      <c r="E141" s="179"/>
      <c r="F141" s="179"/>
      <c r="G141" s="179">
        <v>368.5</v>
      </c>
      <c r="H141" s="149"/>
      <c r="I141" s="181"/>
      <c r="J141" s="180"/>
      <c r="K141" s="181"/>
      <c r="L141" s="117"/>
      <c r="M141" s="117"/>
      <c r="N141" s="117"/>
      <c r="O141" s="117"/>
    </row>
    <row r="142" spans="1:15" s="5" customFormat="1" ht="15" customHeight="1" x14ac:dyDescent="0.25">
      <c r="A142" s="138" t="s">
        <v>840</v>
      </c>
      <c r="B142" s="150" t="s">
        <v>64</v>
      </c>
      <c r="C142" s="138" t="s">
        <v>59</v>
      </c>
      <c r="D142" s="140" t="s">
        <v>60</v>
      </c>
      <c r="E142" s="179"/>
      <c r="F142" s="179"/>
      <c r="G142" s="179">
        <v>368.5</v>
      </c>
      <c r="H142" s="149"/>
      <c r="I142" s="181"/>
      <c r="J142" s="180"/>
      <c r="K142" s="181"/>
      <c r="L142" s="117"/>
      <c r="M142" s="117"/>
      <c r="N142" s="117"/>
      <c r="O142" s="117"/>
    </row>
    <row r="143" spans="1:15" s="5" customFormat="1" ht="15" customHeight="1" x14ac:dyDescent="0.25">
      <c r="A143" s="138" t="s">
        <v>841</v>
      </c>
      <c r="B143" s="150" t="s">
        <v>715</v>
      </c>
      <c r="C143" s="140" t="s">
        <v>716</v>
      </c>
      <c r="D143" s="140" t="s">
        <v>716</v>
      </c>
      <c r="E143" s="179">
        <v>800</v>
      </c>
      <c r="F143" s="179">
        <v>720</v>
      </c>
      <c r="G143" s="179">
        <v>640</v>
      </c>
      <c r="H143" s="149"/>
      <c r="I143" s="181"/>
      <c r="J143" s="180"/>
      <c r="K143" s="181"/>
      <c r="L143" s="117"/>
      <c r="M143" s="117"/>
      <c r="N143" s="117"/>
      <c r="O143" s="117"/>
    </row>
    <row r="144" spans="1:15" s="5" customFormat="1" ht="15" customHeight="1" x14ac:dyDescent="0.25">
      <c r="A144" s="138" t="s">
        <v>842</v>
      </c>
      <c r="B144" s="150" t="s">
        <v>790</v>
      </c>
      <c r="C144" s="138" t="s">
        <v>7</v>
      </c>
      <c r="D144" s="140" t="s">
        <v>7</v>
      </c>
      <c r="E144" s="179">
        <v>896.66666666666663</v>
      </c>
      <c r="F144" s="179">
        <v>670.83333333333337</v>
      </c>
      <c r="G144" s="179">
        <v>560</v>
      </c>
      <c r="H144" s="149"/>
      <c r="I144" s="181"/>
      <c r="J144" s="180"/>
      <c r="K144" s="181"/>
      <c r="L144" s="117"/>
      <c r="M144" s="117"/>
      <c r="N144" s="117"/>
      <c r="O144" s="117"/>
    </row>
    <row r="145" spans="1:17" s="5" customFormat="1" ht="15" customHeight="1" x14ac:dyDescent="0.25">
      <c r="A145" s="138" t="s">
        <v>843</v>
      </c>
      <c r="B145" s="55" t="s">
        <v>1126</v>
      </c>
      <c r="C145" s="140" t="s">
        <v>624</v>
      </c>
      <c r="D145" s="140" t="s">
        <v>624</v>
      </c>
      <c r="E145" s="145">
        <v>135</v>
      </c>
      <c r="F145" s="143"/>
      <c r="G145" s="143"/>
      <c r="H145" s="149"/>
      <c r="I145" s="149"/>
      <c r="J145" s="116"/>
      <c r="K145" s="117"/>
      <c r="L145" s="117"/>
      <c r="M145" s="117"/>
      <c r="N145" s="117"/>
      <c r="O145" s="117"/>
    </row>
    <row r="146" spans="1:17" s="20" customFormat="1" ht="15" customHeight="1" x14ac:dyDescent="0.25">
      <c r="A146" s="23"/>
      <c r="B146" s="55"/>
      <c r="C146" s="27"/>
      <c r="D146" s="42"/>
      <c r="E146" s="73"/>
      <c r="F146" s="30"/>
      <c r="G146" s="30"/>
      <c r="H146" s="24"/>
      <c r="I146" s="24"/>
      <c r="J146" s="93"/>
      <c r="K146" s="26"/>
      <c r="L146" s="26"/>
      <c r="M146" s="26"/>
      <c r="N146" s="26"/>
      <c r="O146" s="26"/>
    </row>
    <row r="147" spans="1:17" s="22" customFormat="1" ht="15" customHeight="1" x14ac:dyDescent="0.25">
      <c r="A147" s="16" t="s">
        <v>928</v>
      </c>
      <c r="B147" s="48" t="s">
        <v>844</v>
      </c>
      <c r="C147" s="49"/>
      <c r="D147" s="50"/>
      <c r="E147" s="51"/>
      <c r="F147" s="24"/>
      <c r="G147" s="24"/>
      <c r="H147" s="24"/>
      <c r="I147" s="24"/>
      <c r="J147" s="93"/>
      <c r="K147" s="26"/>
      <c r="L147" s="26"/>
      <c r="M147" s="26"/>
      <c r="N147" s="26"/>
      <c r="O147" s="26"/>
      <c r="P147" s="20"/>
      <c r="Q147" s="20"/>
    </row>
    <row r="148" spans="1:17" s="20" customFormat="1" ht="15" customHeight="1" x14ac:dyDescent="0.25">
      <c r="A148" s="23" t="s">
        <v>499</v>
      </c>
      <c r="B148" s="55" t="s">
        <v>26</v>
      </c>
      <c r="C148" s="23" t="s">
        <v>27</v>
      </c>
      <c r="D148" s="39" t="s">
        <v>67</v>
      </c>
      <c r="E148" s="90">
        <v>928</v>
      </c>
      <c r="F148" s="24"/>
      <c r="G148" s="4"/>
      <c r="H148" s="124"/>
      <c r="I148" s="124"/>
      <c r="J148" s="93"/>
      <c r="K148" s="26"/>
      <c r="L148" s="26"/>
      <c r="M148" s="26"/>
      <c r="N148" s="26"/>
      <c r="O148" s="26"/>
    </row>
    <row r="149" spans="1:17" s="20" customFormat="1" ht="15" customHeight="1" x14ac:dyDescent="0.25">
      <c r="A149" s="23" t="s">
        <v>500</v>
      </c>
      <c r="B149" s="55" t="s">
        <v>29</v>
      </c>
      <c r="C149" s="23" t="s">
        <v>27</v>
      </c>
      <c r="D149" s="39" t="s">
        <v>67</v>
      </c>
      <c r="E149" s="90">
        <v>237.5</v>
      </c>
      <c r="F149" s="24"/>
      <c r="G149" s="4"/>
      <c r="H149" s="124"/>
      <c r="I149" s="124"/>
      <c r="J149" s="93"/>
      <c r="K149" s="26"/>
      <c r="L149" s="26"/>
      <c r="M149" s="26"/>
      <c r="N149" s="26"/>
      <c r="O149" s="26"/>
    </row>
    <row r="150" spans="1:17" s="20" customFormat="1" ht="15" customHeight="1" x14ac:dyDescent="0.25">
      <c r="A150" s="23" t="s">
        <v>501</v>
      </c>
      <c r="B150" s="55" t="s">
        <v>31</v>
      </c>
      <c r="C150" s="23" t="s">
        <v>27</v>
      </c>
      <c r="D150" s="39" t="s">
        <v>67</v>
      </c>
      <c r="E150" s="90">
        <v>237.5</v>
      </c>
      <c r="F150" s="24"/>
      <c r="G150" s="4"/>
      <c r="H150" s="124"/>
      <c r="I150" s="124"/>
      <c r="J150" s="93"/>
      <c r="K150" s="26"/>
      <c r="L150" s="26"/>
      <c r="M150" s="26"/>
      <c r="N150" s="26"/>
      <c r="O150" s="26"/>
    </row>
    <row r="151" spans="1:17" s="20" customFormat="1" ht="15" customHeight="1" x14ac:dyDescent="0.25">
      <c r="A151" s="23" t="s">
        <v>502</v>
      </c>
      <c r="B151" s="55" t="s">
        <v>33</v>
      </c>
      <c r="C151" s="23" t="s">
        <v>27</v>
      </c>
      <c r="D151" s="39" t="s">
        <v>67</v>
      </c>
      <c r="E151" s="90">
        <v>237.5</v>
      </c>
      <c r="F151" s="24"/>
      <c r="G151" s="4"/>
      <c r="H151" s="124"/>
      <c r="I151" s="124"/>
      <c r="J151" s="93"/>
      <c r="K151" s="26"/>
      <c r="L151" s="26"/>
      <c r="M151" s="26"/>
      <c r="N151" s="26"/>
      <c r="O151" s="26"/>
    </row>
    <row r="152" spans="1:17" s="20" customFormat="1" ht="15" customHeight="1" x14ac:dyDescent="0.25">
      <c r="A152" s="23" t="s">
        <v>503</v>
      </c>
      <c r="B152" s="55" t="s">
        <v>35</v>
      </c>
      <c r="C152" s="23" t="s">
        <v>27</v>
      </c>
      <c r="D152" s="39" t="s">
        <v>67</v>
      </c>
      <c r="E152" s="90">
        <v>306.5</v>
      </c>
      <c r="F152" s="24"/>
      <c r="G152" s="4"/>
      <c r="H152" s="124"/>
      <c r="I152" s="124"/>
      <c r="J152" s="93"/>
      <c r="K152" s="26"/>
      <c r="L152" s="26"/>
      <c r="M152" s="26"/>
      <c r="N152" s="26"/>
      <c r="O152" s="26"/>
    </row>
    <row r="153" spans="1:17" s="20" customFormat="1" ht="15" customHeight="1" x14ac:dyDescent="0.25">
      <c r="A153" s="23" t="s">
        <v>504</v>
      </c>
      <c r="B153" s="55" t="s">
        <v>37</v>
      </c>
      <c r="C153" s="23" t="s">
        <v>27</v>
      </c>
      <c r="D153" s="39" t="s">
        <v>67</v>
      </c>
      <c r="E153" s="90">
        <v>237.5</v>
      </c>
      <c r="F153" s="24"/>
      <c r="G153" s="4"/>
      <c r="H153" s="124"/>
      <c r="I153" s="124"/>
      <c r="J153" s="93"/>
      <c r="K153" s="26"/>
      <c r="L153" s="26"/>
      <c r="M153" s="26"/>
      <c r="N153" s="26"/>
      <c r="O153" s="26"/>
    </row>
    <row r="154" spans="1:17" s="20" customFormat="1" ht="15" customHeight="1" x14ac:dyDescent="0.25">
      <c r="A154" s="23" t="s">
        <v>505</v>
      </c>
      <c r="B154" s="55" t="s">
        <v>10</v>
      </c>
      <c r="C154" s="23" t="s">
        <v>39</v>
      </c>
      <c r="D154" s="39" t="s">
        <v>68</v>
      </c>
      <c r="E154" s="90">
        <v>762.5</v>
      </c>
      <c r="F154" s="24"/>
      <c r="G154" s="4"/>
      <c r="H154" s="124"/>
      <c r="I154" s="124"/>
      <c r="J154" s="93"/>
      <c r="K154" s="26"/>
      <c r="L154" s="26"/>
      <c r="M154" s="26"/>
      <c r="N154" s="26"/>
      <c r="O154" s="26"/>
    </row>
    <row r="155" spans="1:17" s="20" customFormat="1" ht="15" customHeight="1" x14ac:dyDescent="0.25">
      <c r="A155" s="23" t="s">
        <v>506</v>
      </c>
      <c r="B155" s="55" t="s">
        <v>11</v>
      </c>
      <c r="C155" s="23" t="s">
        <v>39</v>
      </c>
      <c r="D155" s="39" t="s">
        <v>68</v>
      </c>
      <c r="E155" s="90">
        <v>637.5</v>
      </c>
      <c r="F155" s="24"/>
      <c r="G155" s="4"/>
      <c r="H155" s="124"/>
      <c r="I155" s="124"/>
      <c r="J155" s="93"/>
      <c r="K155" s="26"/>
      <c r="L155" s="26"/>
      <c r="M155" s="26"/>
      <c r="N155" s="26"/>
      <c r="O155" s="26"/>
    </row>
    <row r="156" spans="1:17" s="20" customFormat="1" ht="15" customHeight="1" x14ac:dyDescent="0.25">
      <c r="A156" s="23" t="s">
        <v>507</v>
      </c>
      <c r="B156" s="55" t="s">
        <v>12</v>
      </c>
      <c r="C156" s="23" t="s">
        <v>39</v>
      </c>
      <c r="D156" s="39" t="s">
        <v>68</v>
      </c>
      <c r="E156" s="90">
        <v>649</v>
      </c>
      <c r="F156" s="24"/>
      <c r="G156" s="4"/>
      <c r="H156" s="124"/>
      <c r="I156" s="124"/>
      <c r="J156" s="93"/>
      <c r="K156" s="26"/>
      <c r="L156" s="26"/>
      <c r="M156" s="26"/>
      <c r="N156" s="26"/>
      <c r="O156" s="26"/>
    </row>
    <row r="157" spans="1:17" s="20" customFormat="1" ht="15" customHeight="1" x14ac:dyDescent="0.25">
      <c r="A157" s="23" t="s">
        <v>508</v>
      </c>
      <c r="B157" s="55" t="s">
        <v>42</v>
      </c>
      <c r="C157" s="23" t="s">
        <v>39</v>
      </c>
      <c r="D157" s="39" t="s">
        <v>68</v>
      </c>
      <c r="E157" s="90">
        <v>396.5</v>
      </c>
      <c r="F157" s="24"/>
      <c r="G157" s="4"/>
      <c r="H157" s="124"/>
      <c r="I157" s="124"/>
      <c r="J157" s="93"/>
      <c r="K157" s="26"/>
      <c r="L157" s="26"/>
      <c r="M157" s="26"/>
      <c r="N157" s="26"/>
      <c r="O157" s="26"/>
    </row>
    <row r="158" spans="1:17" s="20" customFormat="1" ht="15" customHeight="1" x14ac:dyDescent="0.25">
      <c r="A158" s="23" t="s">
        <v>509</v>
      </c>
      <c r="B158" s="55" t="s">
        <v>44</v>
      </c>
      <c r="C158" s="23" t="s">
        <v>39</v>
      </c>
      <c r="D158" s="39" t="s">
        <v>68</v>
      </c>
      <c r="E158" s="90">
        <v>649</v>
      </c>
      <c r="F158" s="24"/>
      <c r="G158" s="4"/>
      <c r="H158" s="124"/>
      <c r="I158" s="124"/>
      <c r="J158" s="93"/>
      <c r="K158" s="26"/>
      <c r="L158" s="26"/>
      <c r="M158" s="26"/>
      <c r="N158" s="26"/>
      <c r="O158" s="26"/>
    </row>
    <row r="159" spans="1:17" s="20" customFormat="1" ht="15" customHeight="1" x14ac:dyDescent="0.25">
      <c r="A159" s="23" t="s">
        <v>510</v>
      </c>
      <c r="B159" s="55" t="s">
        <v>13</v>
      </c>
      <c r="C159" s="23" t="s">
        <v>46</v>
      </c>
      <c r="D159" s="21" t="s">
        <v>69</v>
      </c>
      <c r="E159" s="90">
        <v>760</v>
      </c>
      <c r="F159" s="24"/>
      <c r="G159" s="4"/>
      <c r="H159" s="124"/>
      <c r="I159" s="124"/>
      <c r="J159" s="93"/>
      <c r="K159" s="26"/>
      <c r="L159" s="26"/>
      <c r="M159" s="26"/>
      <c r="N159" s="26"/>
      <c r="O159" s="26"/>
    </row>
    <row r="160" spans="1:17" s="20" customFormat="1" ht="15" customHeight="1" x14ac:dyDescent="0.25">
      <c r="A160" s="23" t="s">
        <v>511</v>
      </c>
      <c r="B160" s="55" t="s">
        <v>14</v>
      </c>
      <c r="C160" s="23" t="s">
        <v>48</v>
      </c>
      <c r="D160" s="21" t="s">
        <v>70</v>
      </c>
      <c r="E160" s="90">
        <v>592.5</v>
      </c>
      <c r="F160" s="24"/>
      <c r="G160" s="4"/>
      <c r="H160" s="124"/>
      <c r="I160" s="124"/>
      <c r="J160" s="93"/>
      <c r="K160" s="26"/>
      <c r="L160" s="26"/>
      <c r="M160" s="26"/>
      <c r="N160" s="26"/>
      <c r="O160" s="26"/>
    </row>
    <row r="161" spans="1:15" s="20" customFormat="1" ht="15" customHeight="1" x14ac:dyDescent="0.25">
      <c r="A161" s="23" t="s">
        <v>512</v>
      </c>
      <c r="B161" s="55" t="s">
        <v>15</v>
      </c>
      <c r="C161" s="23" t="s">
        <v>50</v>
      </c>
      <c r="D161" s="39" t="s">
        <v>71</v>
      </c>
      <c r="E161" s="90">
        <v>206.5</v>
      </c>
      <c r="F161" s="24"/>
      <c r="G161" s="4"/>
      <c r="H161" s="124"/>
      <c r="I161" s="124"/>
      <c r="J161" s="93"/>
      <c r="K161" s="26"/>
      <c r="L161" s="26"/>
      <c r="M161" s="26"/>
      <c r="N161" s="26"/>
      <c r="O161" s="26"/>
    </row>
    <row r="162" spans="1:15" s="20" customFormat="1" ht="15" customHeight="1" x14ac:dyDescent="0.25">
      <c r="A162" s="23" t="s">
        <v>513</v>
      </c>
      <c r="B162" s="55" t="s">
        <v>16</v>
      </c>
      <c r="C162" s="23" t="s">
        <v>52</v>
      </c>
      <c r="D162" s="21" t="s">
        <v>72</v>
      </c>
      <c r="E162" s="90">
        <v>437.5</v>
      </c>
      <c r="F162" s="24"/>
      <c r="G162" s="4"/>
      <c r="H162" s="124"/>
      <c r="I162" s="124"/>
      <c r="J162" s="93"/>
      <c r="K162" s="26"/>
      <c r="L162" s="26"/>
      <c r="M162" s="26"/>
      <c r="N162" s="26"/>
      <c r="O162" s="26"/>
    </row>
    <row r="163" spans="1:15" s="20" customFormat="1" ht="15" customHeight="1" x14ac:dyDescent="0.25">
      <c r="A163" s="23" t="s">
        <v>514</v>
      </c>
      <c r="B163" s="55" t="s">
        <v>54</v>
      </c>
      <c r="C163" s="23" t="s">
        <v>52</v>
      </c>
      <c r="D163" s="21" t="s">
        <v>72</v>
      </c>
      <c r="E163" s="90">
        <v>401.5</v>
      </c>
      <c r="F163" s="24"/>
      <c r="G163" s="4"/>
      <c r="H163" s="124"/>
      <c r="I163" s="124"/>
      <c r="J163" s="93"/>
      <c r="K163" s="26"/>
      <c r="L163" s="26"/>
      <c r="M163" s="26"/>
      <c r="N163" s="26"/>
      <c r="O163" s="26"/>
    </row>
    <row r="164" spans="1:15" s="20" customFormat="1" ht="15" customHeight="1" x14ac:dyDescent="0.25">
      <c r="A164" s="23" t="s">
        <v>515</v>
      </c>
      <c r="B164" s="55" t="s">
        <v>17</v>
      </c>
      <c r="C164" s="23" t="s">
        <v>56</v>
      </c>
      <c r="D164" s="39" t="s">
        <v>73</v>
      </c>
      <c r="E164" s="90">
        <v>565</v>
      </c>
      <c r="F164" s="24"/>
      <c r="G164" s="4"/>
      <c r="H164" s="124"/>
      <c r="I164" s="124"/>
      <c r="J164" s="93"/>
      <c r="K164" s="26"/>
      <c r="L164" s="26"/>
      <c r="M164" s="26"/>
      <c r="N164" s="26"/>
      <c r="O164" s="26"/>
    </row>
    <row r="165" spans="1:15" s="20" customFormat="1" ht="15" customHeight="1" x14ac:dyDescent="0.25">
      <c r="A165" s="23" t="s">
        <v>646</v>
      </c>
      <c r="B165" s="55" t="s">
        <v>497</v>
      </c>
      <c r="C165" s="23" t="s">
        <v>59</v>
      </c>
      <c r="D165" s="39" t="s">
        <v>7</v>
      </c>
      <c r="E165" s="90">
        <v>369</v>
      </c>
      <c r="F165" s="24"/>
      <c r="G165" s="4"/>
      <c r="H165" s="124"/>
      <c r="I165" s="124"/>
      <c r="J165" s="93"/>
      <c r="K165" s="26"/>
      <c r="L165" s="26"/>
      <c r="M165" s="26"/>
      <c r="N165" s="26"/>
      <c r="O165" s="26"/>
    </row>
    <row r="166" spans="1:15" s="20" customFormat="1" ht="15" customHeight="1" x14ac:dyDescent="0.25">
      <c r="A166" s="23" t="s">
        <v>647</v>
      </c>
      <c r="B166" s="55" t="s">
        <v>498</v>
      </c>
      <c r="C166" s="23" t="s">
        <v>59</v>
      </c>
      <c r="D166" s="39" t="s">
        <v>7</v>
      </c>
      <c r="E166" s="90">
        <v>369</v>
      </c>
      <c r="F166" s="24"/>
      <c r="G166" s="4"/>
      <c r="H166" s="124"/>
      <c r="I166" s="124"/>
      <c r="J166" s="93"/>
      <c r="K166" s="26"/>
      <c r="L166" s="26"/>
      <c r="M166" s="26"/>
      <c r="N166" s="26"/>
      <c r="O166" s="26"/>
    </row>
    <row r="167" spans="1:15" s="5" customFormat="1" ht="15" customHeight="1" x14ac:dyDescent="0.25">
      <c r="A167" s="23" t="s">
        <v>648</v>
      </c>
      <c r="B167" s="150" t="s">
        <v>58</v>
      </c>
      <c r="C167" s="138" t="s">
        <v>59</v>
      </c>
      <c r="D167" s="140" t="s">
        <v>60</v>
      </c>
      <c r="E167" s="145">
        <v>180</v>
      </c>
      <c r="F167" s="149"/>
      <c r="G167" s="181"/>
      <c r="H167" s="182"/>
      <c r="I167" s="182"/>
      <c r="J167" s="116"/>
      <c r="K167" s="117"/>
      <c r="L167" s="117"/>
      <c r="M167" s="117"/>
      <c r="N167" s="117"/>
      <c r="O167" s="117"/>
    </row>
    <row r="168" spans="1:15" s="5" customFormat="1" ht="15" customHeight="1" x14ac:dyDescent="0.25">
      <c r="A168" s="23" t="s">
        <v>649</v>
      </c>
      <c r="B168" s="150" t="s">
        <v>62</v>
      </c>
      <c r="C168" s="138" t="s">
        <v>59</v>
      </c>
      <c r="D168" s="140" t="s">
        <v>60</v>
      </c>
      <c r="E168" s="145">
        <v>357.5</v>
      </c>
      <c r="F168" s="149"/>
      <c r="G168" s="181"/>
      <c r="H168" s="182"/>
      <c r="I168" s="182"/>
      <c r="J168" s="116"/>
      <c r="K168" s="117"/>
      <c r="L168" s="117"/>
      <c r="M168" s="117"/>
      <c r="N168" s="117"/>
      <c r="O168" s="117"/>
    </row>
    <row r="169" spans="1:15" s="5" customFormat="1" ht="15" customHeight="1" x14ac:dyDescent="0.25">
      <c r="A169" s="23" t="s">
        <v>650</v>
      </c>
      <c r="B169" s="150" t="s">
        <v>64</v>
      </c>
      <c r="C169" s="138" t="s">
        <v>59</v>
      </c>
      <c r="D169" s="140" t="s">
        <v>60</v>
      </c>
      <c r="E169" s="145">
        <v>357.5</v>
      </c>
      <c r="F169" s="149"/>
      <c r="G169" s="181"/>
      <c r="H169" s="182"/>
      <c r="I169" s="182"/>
      <c r="J169" s="116"/>
      <c r="K169" s="117"/>
      <c r="L169" s="117"/>
      <c r="M169" s="117"/>
      <c r="N169" s="117"/>
      <c r="O169" s="117"/>
    </row>
    <row r="170" spans="1:15" s="5" customFormat="1" ht="15" customHeight="1" x14ac:dyDescent="0.25">
      <c r="A170" s="23" t="s">
        <v>651</v>
      </c>
      <c r="B170" s="150" t="s">
        <v>993</v>
      </c>
      <c r="C170" s="138"/>
      <c r="D170" s="140"/>
      <c r="E170" s="145">
        <v>225</v>
      </c>
      <c r="F170" s="149"/>
      <c r="G170" s="181"/>
      <c r="H170" s="182"/>
      <c r="I170" s="182"/>
      <c r="J170" s="116"/>
      <c r="K170" s="117"/>
      <c r="L170" s="117"/>
      <c r="M170" s="117"/>
      <c r="N170" s="117"/>
      <c r="O170" s="117"/>
    </row>
    <row r="171" spans="1:15" s="20" customFormat="1" ht="15" customHeight="1" x14ac:dyDescent="0.25">
      <c r="A171" s="23" t="s">
        <v>1089</v>
      </c>
      <c r="B171" s="55" t="s">
        <v>1126</v>
      </c>
      <c r="C171" s="21" t="s">
        <v>624</v>
      </c>
      <c r="D171" s="21" t="s">
        <v>624</v>
      </c>
      <c r="E171" s="120">
        <v>135</v>
      </c>
      <c r="F171" s="24"/>
      <c r="G171" s="4"/>
      <c r="H171" s="24"/>
      <c r="I171" s="24"/>
      <c r="J171" s="93"/>
      <c r="K171" s="26"/>
      <c r="L171" s="26"/>
      <c r="M171" s="26"/>
      <c r="N171" s="26"/>
      <c r="O171" s="26"/>
    </row>
    <row r="172" spans="1:15" s="20" customFormat="1" ht="15" customHeight="1" x14ac:dyDescent="0.25">
      <c r="A172" s="23"/>
      <c r="B172" s="55"/>
      <c r="C172" s="21"/>
      <c r="D172" s="21"/>
      <c r="E172" s="127"/>
      <c r="F172" s="24"/>
      <c r="G172" s="4"/>
      <c r="H172" s="24"/>
      <c r="I172" s="24"/>
      <c r="J172" s="93"/>
      <c r="K172" s="26"/>
      <c r="L172" s="26"/>
      <c r="M172" s="26"/>
      <c r="N172" s="26"/>
      <c r="O172" s="26"/>
    </row>
    <row r="173" spans="1:15" s="20" customFormat="1" ht="15" customHeight="1" x14ac:dyDescent="0.25">
      <c r="A173" s="16" t="s">
        <v>1264</v>
      </c>
      <c r="B173" s="125" t="s">
        <v>1090</v>
      </c>
      <c r="C173" s="85" t="s">
        <v>624</v>
      </c>
      <c r="D173" s="85" t="s">
        <v>624</v>
      </c>
      <c r="E173" s="121" t="s">
        <v>1091</v>
      </c>
      <c r="F173" s="24"/>
      <c r="G173" s="4"/>
      <c r="H173" s="24"/>
      <c r="I173" s="24"/>
      <c r="J173" s="93"/>
      <c r="K173" s="26"/>
      <c r="L173" s="26"/>
      <c r="M173" s="26"/>
      <c r="N173" s="26"/>
      <c r="O173" s="26"/>
    </row>
    <row r="174" spans="1:15" s="20" customFormat="1" ht="15" customHeight="1" x14ac:dyDescent="0.25">
      <c r="A174" s="23" t="s">
        <v>1265</v>
      </c>
      <c r="B174" s="53" t="s">
        <v>26</v>
      </c>
      <c r="C174" s="23" t="s">
        <v>27</v>
      </c>
      <c r="D174" s="21" t="s">
        <v>67</v>
      </c>
      <c r="E174" s="52">
        <v>800</v>
      </c>
      <c r="F174" s="24"/>
      <c r="G174" s="4"/>
      <c r="H174" s="24"/>
      <c r="I174" s="24"/>
      <c r="J174" s="93"/>
      <c r="K174" s="26"/>
      <c r="L174" s="26"/>
      <c r="M174" s="26"/>
      <c r="N174" s="26"/>
      <c r="O174" s="26"/>
    </row>
    <row r="175" spans="1:15" s="20" customFormat="1" ht="15" customHeight="1" x14ac:dyDescent="0.25">
      <c r="A175" s="23" t="s">
        <v>1266</v>
      </c>
      <c r="B175" s="53" t="s">
        <v>29</v>
      </c>
      <c r="C175" s="23" t="s">
        <v>27</v>
      </c>
      <c r="D175" s="21" t="s">
        <v>67</v>
      </c>
      <c r="E175" s="52">
        <v>227.5</v>
      </c>
      <c r="F175" s="24"/>
      <c r="G175" s="4"/>
      <c r="H175" s="24"/>
      <c r="I175" s="24"/>
      <c r="J175" s="93"/>
      <c r="K175" s="26"/>
      <c r="L175" s="26"/>
      <c r="M175" s="26"/>
      <c r="N175" s="26"/>
      <c r="O175" s="26"/>
    </row>
    <row r="176" spans="1:15" s="20" customFormat="1" ht="15" customHeight="1" x14ac:dyDescent="0.25">
      <c r="A176" s="23" t="s">
        <v>1267</v>
      </c>
      <c r="B176" s="53" t="s">
        <v>31</v>
      </c>
      <c r="C176" s="23" t="s">
        <v>27</v>
      </c>
      <c r="D176" s="21" t="s">
        <v>67</v>
      </c>
      <c r="E176" s="52">
        <v>227.5</v>
      </c>
      <c r="F176" s="24"/>
      <c r="G176" s="4"/>
      <c r="H176" s="24"/>
      <c r="I176" s="24"/>
      <c r="J176" s="93"/>
      <c r="K176" s="26"/>
      <c r="L176" s="26"/>
      <c r="M176" s="26"/>
      <c r="N176" s="26"/>
      <c r="O176" s="26"/>
    </row>
    <row r="177" spans="1:15" s="20" customFormat="1" ht="15" customHeight="1" x14ac:dyDescent="0.25">
      <c r="A177" s="23" t="s">
        <v>1268</v>
      </c>
      <c r="B177" s="53" t="s">
        <v>33</v>
      </c>
      <c r="C177" s="23" t="s">
        <v>27</v>
      </c>
      <c r="D177" s="21" t="s">
        <v>67</v>
      </c>
      <c r="E177" s="52">
        <v>227.5</v>
      </c>
      <c r="F177" s="24"/>
      <c r="G177" s="4"/>
      <c r="H177" s="24"/>
      <c r="I177" s="24"/>
      <c r="J177" s="93"/>
      <c r="K177" s="26"/>
      <c r="L177" s="26"/>
      <c r="M177" s="26"/>
      <c r="N177" s="26"/>
      <c r="O177" s="26"/>
    </row>
    <row r="178" spans="1:15" s="20" customFormat="1" ht="15" customHeight="1" x14ac:dyDescent="0.25">
      <c r="A178" s="23" t="s">
        <v>1269</v>
      </c>
      <c r="B178" s="53" t="s">
        <v>35</v>
      </c>
      <c r="C178" s="23" t="s">
        <v>27</v>
      </c>
      <c r="D178" s="21" t="s">
        <v>67</v>
      </c>
      <c r="E178" s="52">
        <v>295</v>
      </c>
      <c r="F178" s="24"/>
      <c r="G178" s="4"/>
      <c r="H178" s="24"/>
      <c r="I178" s="24"/>
      <c r="J178" s="93"/>
      <c r="K178" s="26"/>
      <c r="L178" s="26"/>
      <c r="M178" s="26"/>
      <c r="N178" s="26"/>
      <c r="O178" s="26"/>
    </row>
    <row r="179" spans="1:15" s="20" customFormat="1" ht="15" customHeight="1" x14ac:dyDescent="0.25">
      <c r="A179" s="23" t="s">
        <v>1270</v>
      </c>
      <c r="B179" s="53" t="s">
        <v>37</v>
      </c>
      <c r="C179" s="23" t="s">
        <v>27</v>
      </c>
      <c r="D179" s="21" t="s">
        <v>67</v>
      </c>
      <c r="E179" s="52">
        <v>227.5</v>
      </c>
      <c r="F179" s="24"/>
      <c r="G179" s="4"/>
      <c r="H179" s="24"/>
      <c r="I179" s="24"/>
      <c r="J179" s="93"/>
      <c r="K179" s="26"/>
      <c r="L179" s="26"/>
      <c r="M179" s="26"/>
      <c r="N179" s="26"/>
      <c r="O179" s="26"/>
    </row>
    <row r="180" spans="1:15" s="20" customFormat="1" ht="15" customHeight="1" x14ac:dyDescent="0.25">
      <c r="A180" s="23" t="s">
        <v>1271</v>
      </c>
      <c r="B180" s="53" t="s">
        <v>973</v>
      </c>
      <c r="C180" s="23" t="s">
        <v>27</v>
      </c>
      <c r="D180" s="21" t="s">
        <v>67</v>
      </c>
      <c r="E180" s="52">
        <v>227.5</v>
      </c>
      <c r="F180" s="24"/>
      <c r="G180" s="4"/>
      <c r="H180" s="24"/>
      <c r="I180" s="24"/>
      <c r="J180" s="93"/>
      <c r="K180" s="26"/>
      <c r="L180" s="26"/>
      <c r="M180" s="26"/>
      <c r="N180" s="26"/>
      <c r="O180" s="26"/>
    </row>
    <row r="181" spans="1:15" s="20" customFormat="1" ht="15" customHeight="1" x14ac:dyDescent="0.25">
      <c r="A181" s="23" t="s">
        <v>1272</v>
      </c>
      <c r="B181" s="53" t="s">
        <v>10</v>
      </c>
      <c r="C181" s="23" t="s">
        <v>39</v>
      </c>
      <c r="D181" s="21" t="s">
        <v>68</v>
      </c>
      <c r="E181" s="120">
        <v>571.5</v>
      </c>
      <c r="F181" s="24"/>
      <c r="G181" s="4"/>
      <c r="H181" s="24"/>
      <c r="I181" s="24"/>
      <c r="J181" s="93"/>
      <c r="K181" s="26"/>
      <c r="L181" s="26"/>
      <c r="M181" s="26"/>
      <c r="N181" s="26"/>
      <c r="O181" s="26"/>
    </row>
    <row r="182" spans="1:15" s="20" customFormat="1" ht="15" customHeight="1" x14ac:dyDescent="0.25">
      <c r="A182" s="23" t="s">
        <v>1273</v>
      </c>
      <c r="B182" s="53" t="s">
        <v>11</v>
      </c>
      <c r="C182" s="23" t="s">
        <v>39</v>
      </c>
      <c r="D182" s="21" t="s">
        <v>68</v>
      </c>
      <c r="E182" s="120">
        <v>550</v>
      </c>
      <c r="F182" s="24"/>
      <c r="G182" s="4"/>
      <c r="H182" s="24"/>
      <c r="I182" s="24"/>
      <c r="J182" s="93"/>
      <c r="K182" s="26"/>
      <c r="L182" s="26"/>
      <c r="M182" s="26"/>
      <c r="N182" s="26"/>
      <c r="O182" s="26"/>
    </row>
    <row r="183" spans="1:15" s="20" customFormat="1" ht="15" customHeight="1" x14ac:dyDescent="0.25">
      <c r="A183" s="23" t="s">
        <v>1274</v>
      </c>
      <c r="B183" s="53" t="s">
        <v>12</v>
      </c>
      <c r="C183" s="23" t="s">
        <v>39</v>
      </c>
      <c r="D183" s="21" t="s">
        <v>68</v>
      </c>
      <c r="E183" s="120">
        <v>484</v>
      </c>
      <c r="F183" s="24"/>
      <c r="G183" s="4"/>
      <c r="H183" s="24"/>
      <c r="I183" s="24"/>
      <c r="J183" s="93"/>
      <c r="K183" s="26"/>
      <c r="L183" s="26"/>
      <c r="M183" s="26"/>
      <c r="N183" s="26"/>
      <c r="O183" s="26"/>
    </row>
    <row r="184" spans="1:15" s="20" customFormat="1" ht="15" customHeight="1" x14ac:dyDescent="0.25">
      <c r="A184" s="23" t="s">
        <v>1275</v>
      </c>
      <c r="B184" s="53" t="s">
        <v>44</v>
      </c>
      <c r="C184" s="23" t="s">
        <v>39</v>
      </c>
      <c r="D184" s="21" t="s">
        <v>68</v>
      </c>
      <c r="E184" s="120">
        <v>484</v>
      </c>
      <c r="F184" s="24"/>
      <c r="G184" s="4"/>
      <c r="H184" s="24"/>
      <c r="I184" s="24"/>
      <c r="J184" s="93"/>
      <c r="K184" s="26"/>
      <c r="L184" s="26"/>
      <c r="M184" s="26"/>
      <c r="N184" s="26"/>
      <c r="O184" s="26"/>
    </row>
    <row r="185" spans="1:15" s="20" customFormat="1" ht="15" customHeight="1" x14ac:dyDescent="0.25">
      <c r="A185" s="23" t="s">
        <v>1276</v>
      </c>
      <c r="B185" s="53" t="s">
        <v>13</v>
      </c>
      <c r="C185" s="23" t="s">
        <v>46</v>
      </c>
      <c r="D185" s="21" t="s">
        <v>69</v>
      </c>
      <c r="E185" s="120">
        <v>412.5</v>
      </c>
      <c r="F185" s="24"/>
      <c r="G185" s="4"/>
      <c r="H185" s="24"/>
      <c r="I185" s="24"/>
      <c r="J185" s="93"/>
      <c r="K185" s="26"/>
      <c r="L185" s="26"/>
      <c r="M185" s="26"/>
      <c r="N185" s="26"/>
      <c r="O185" s="26"/>
    </row>
    <row r="186" spans="1:15" s="20" customFormat="1" ht="15" customHeight="1" x14ac:dyDescent="0.25">
      <c r="A186" s="23" t="s">
        <v>1277</v>
      </c>
      <c r="B186" s="53" t="s">
        <v>14</v>
      </c>
      <c r="C186" s="23" t="s">
        <v>48</v>
      </c>
      <c r="D186" s="21" t="s">
        <v>70</v>
      </c>
      <c r="E186" s="120">
        <v>494</v>
      </c>
      <c r="F186" s="24"/>
      <c r="G186" s="4"/>
      <c r="H186" s="24"/>
      <c r="I186" s="24"/>
      <c r="J186" s="93"/>
      <c r="K186" s="26"/>
      <c r="L186" s="26"/>
      <c r="M186" s="26"/>
      <c r="N186" s="26"/>
      <c r="O186" s="26"/>
    </row>
    <row r="187" spans="1:15" s="20" customFormat="1" ht="15" customHeight="1" x14ac:dyDescent="0.25">
      <c r="A187" s="23" t="s">
        <v>1278</v>
      </c>
      <c r="B187" s="53" t="s">
        <v>15</v>
      </c>
      <c r="C187" s="23" t="s">
        <v>50</v>
      </c>
      <c r="D187" s="21" t="s">
        <v>71</v>
      </c>
      <c r="E187" s="120">
        <v>194</v>
      </c>
      <c r="F187" s="24"/>
      <c r="G187" s="4"/>
      <c r="H187" s="24"/>
      <c r="I187" s="24"/>
      <c r="J187" s="93"/>
      <c r="K187" s="26"/>
      <c r="L187" s="26"/>
      <c r="M187" s="26"/>
      <c r="N187" s="26"/>
      <c r="O187" s="26"/>
    </row>
    <row r="188" spans="1:15" s="20" customFormat="1" ht="15" customHeight="1" x14ac:dyDescent="0.25">
      <c r="A188" s="23" t="s">
        <v>1279</v>
      </c>
      <c r="B188" s="53" t="s">
        <v>16</v>
      </c>
      <c r="C188" s="23" t="s">
        <v>52</v>
      </c>
      <c r="D188" s="21" t="s">
        <v>72</v>
      </c>
      <c r="E188" s="120">
        <v>400</v>
      </c>
      <c r="F188" s="24"/>
      <c r="G188" s="4"/>
      <c r="H188" s="24"/>
      <c r="I188" s="24"/>
      <c r="J188" s="93"/>
      <c r="K188" s="26"/>
      <c r="L188" s="26"/>
      <c r="M188" s="26"/>
      <c r="N188" s="26"/>
      <c r="O188" s="26"/>
    </row>
    <row r="189" spans="1:15" s="20" customFormat="1" ht="15" customHeight="1" x14ac:dyDescent="0.25">
      <c r="A189" s="23" t="s">
        <v>1280</v>
      </c>
      <c r="B189" s="53" t="s">
        <v>54</v>
      </c>
      <c r="C189" s="23" t="s">
        <v>52</v>
      </c>
      <c r="D189" s="21" t="s">
        <v>72</v>
      </c>
      <c r="E189" s="120">
        <v>362.5</v>
      </c>
      <c r="F189" s="24"/>
      <c r="G189" s="4"/>
      <c r="H189" s="24"/>
      <c r="I189" s="24"/>
      <c r="J189" s="93"/>
      <c r="K189" s="26"/>
      <c r="L189" s="26"/>
      <c r="M189" s="26"/>
      <c r="N189" s="26"/>
      <c r="O189" s="26"/>
    </row>
    <row r="190" spans="1:15" s="20" customFormat="1" ht="15" customHeight="1" x14ac:dyDescent="0.25">
      <c r="A190" s="23" t="s">
        <v>1281</v>
      </c>
      <c r="B190" s="53" t="s">
        <v>17</v>
      </c>
      <c r="C190" s="23" t="s">
        <v>56</v>
      </c>
      <c r="D190" s="21" t="s">
        <v>73</v>
      </c>
      <c r="E190" s="120">
        <v>529</v>
      </c>
      <c r="F190" s="24"/>
      <c r="G190" s="4"/>
      <c r="H190" s="24"/>
      <c r="I190" s="24"/>
      <c r="J190" s="93"/>
      <c r="K190" s="26"/>
      <c r="L190" s="26"/>
      <c r="M190" s="26"/>
      <c r="N190" s="26"/>
      <c r="O190" s="26"/>
    </row>
    <row r="191" spans="1:15" s="20" customFormat="1" ht="15" customHeight="1" x14ac:dyDescent="0.25">
      <c r="A191" s="23" t="s">
        <v>1282</v>
      </c>
      <c r="B191" s="53" t="s">
        <v>497</v>
      </c>
      <c r="C191" s="23" t="s">
        <v>59</v>
      </c>
      <c r="D191" s="21" t="s">
        <v>7</v>
      </c>
      <c r="E191" s="120">
        <v>347.5</v>
      </c>
      <c r="F191" s="24"/>
      <c r="G191" s="4"/>
      <c r="H191" s="24"/>
      <c r="I191" s="24"/>
      <c r="J191" s="93"/>
      <c r="K191" s="26"/>
      <c r="L191" s="26"/>
      <c r="M191" s="26"/>
      <c r="N191" s="26"/>
      <c r="O191" s="26"/>
    </row>
    <row r="192" spans="1:15" s="20" customFormat="1" ht="15" customHeight="1" x14ac:dyDescent="0.25">
      <c r="A192" s="23" t="s">
        <v>1283</v>
      </c>
      <c r="B192" s="53" t="s">
        <v>498</v>
      </c>
      <c r="C192" s="23" t="s">
        <v>59</v>
      </c>
      <c r="D192" s="21" t="s">
        <v>7</v>
      </c>
      <c r="E192" s="120">
        <v>347.5</v>
      </c>
      <c r="F192" s="24"/>
      <c r="G192" s="4"/>
      <c r="H192" s="24"/>
      <c r="I192" s="24"/>
      <c r="J192" s="93"/>
      <c r="K192" s="26"/>
      <c r="L192" s="26"/>
      <c r="M192" s="26"/>
      <c r="N192" s="26"/>
      <c r="O192" s="26"/>
    </row>
    <row r="193" spans="1:17" s="5" customFormat="1" ht="15" customHeight="1" x14ac:dyDescent="0.25">
      <c r="A193" s="23"/>
      <c r="B193" s="3"/>
      <c r="C193" s="42"/>
      <c r="D193" s="42"/>
      <c r="E193" s="28"/>
      <c r="F193" s="24"/>
      <c r="G193" s="24"/>
      <c r="H193" s="24"/>
      <c r="I193" s="24"/>
      <c r="J193" s="93"/>
      <c r="K193" s="26"/>
      <c r="L193" s="26"/>
      <c r="M193" s="26"/>
      <c r="N193" s="26"/>
      <c r="O193" s="26"/>
      <c r="P193" s="20"/>
      <c r="Q193" s="20"/>
    </row>
    <row r="194" spans="1:17" s="217" customFormat="1" x14ac:dyDescent="0.25">
      <c r="A194" s="259" t="s">
        <v>929</v>
      </c>
      <c r="B194" s="260" t="s">
        <v>1446</v>
      </c>
      <c r="C194" s="261"/>
      <c r="D194" s="262"/>
      <c r="E194" s="263" t="s">
        <v>489</v>
      </c>
      <c r="F194" s="263" t="s">
        <v>719</v>
      </c>
      <c r="G194" s="264" t="s">
        <v>1003</v>
      </c>
      <c r="H194" s="264" t="s">
        <v>1004</v>
      </c>
      <c r="I194" s="264" t="s">
        <v>1005</v>
      </c>
      <c r="J194" s="264" t="s">
        <v>1003</v>
      </c>
      <c r="K194" s="265" t="s">
        <v>1059</v>
      </c>
      <c r="L194" s="265" t="s">
        <v>1002</v>
      </c>
      <c r="M194" s="266" t="s">
        <v>699</v>
      </c>
      <c r="O194" s="218"/>
      <c r="P194" s="219"/>
    </row>
    <row r="195" spans="1:17" s="217" customFormat="1" x14ac:dyDescent="0.25">
      <c r="A195" s="267" t="s">
        <v>79</v>
      </c>
      <c r="B195" s="268" t="s">
        <v>1138</v>
      </c>
      <c r="C195" s="267" t="s">
        <v>46</v>
      </c>
      <c r="D195" s="269" t="s">
        <v>69</v>
      </c>
      <c r="E195" s="119">
        <v>21510</v>
      </c>
      <c r="F195" s="270"/>
      <c r="G195" s="271">
        <v>6811.5</v>
      </c>
      <c r="H195" s="272"/>
      <c r="I195" s="271">
        <v>1195</v>
      </c>
      <c r="J195" s="273"/>
      <c r="L195" s="272"/>
      <c r="M195" s="274">
        <v>18</v>
      </c>
      <c r="O195" s="224"/>
      <c r="P195" s="225"/>
    </row>
    <row r="196" spans="1:17" s="217" customFormat="1" x14ac:dyDescent="0.25">
      <c r="A196" s="267" t="s">
        <v>80</v>
      </c>
      <c r="B196" s="268" t="s">
        <v>1139</v>
      </c>
      <c r="C196" s="267" t="s">
        <v>46</v>
      </c>
      <c r="D196" s="269" t="s">
        <v>69</v>
      </c>
      <c r="E196" s="119">
        <v>37080</v>
      </c>
      <c r="F196" s="119"/>
      <c r="G196" s="271">
        <v>11742</v>
      </c>
      <c r="H196" s="272"/>
      <c r="I196" s="271">
        <v>2060</v>
      </c>
      <c r="J196" s="273"/>
      <c r="L196" s="272"/>
      <c r="M196" s="274">
        <v>18</v>
      </c>
      <c r="O196" s="221"/>
      <c r="P196" s="225"/>
    </row>
    <row r="197" spans="1:17" s="217" customFormat="1" x14ac:dyDescent="0.25">
      <c r="A197" s="267" t="s">
        <v>81</v>
      </c>
      <c r="B197" s="268" t="s">
        <v>1140</v>
      </c>
      <c r="C197" s="267" t="s">
        <v>46</v>
      </c>
      <c r="D197" s="269" t="s">
        <v>69</v>
      </c>
      <c r="E197" s="119">
        <v>21510</v>
      </c>
      <c r="F197" s="270"/>
      <c r="G197" s="271">
        <v>6811.5</v>
      </c>
      <c r="H197" s="272"/>
      <c r="I197" s="271">
        <v>1195</v>
      </c>
      <c r="J197" s="275"/>
      <c r="L197" s="272"/>
      <c r="M197" s="274">
        <v>18</v>
      </c>
      <c r="N197" s="221"/>
      <c r="O197" s="224"/>
      <c r="P197" s="225"/>
    </row>
    <row r="198" spans="1:17" s="217" customFormat="1" x14ac:dyDescent="0.25">
      <c r="A198" s="267" t="s">
        <v>82</v>
      </c>
      <c r="B198" s="268" t="s">
        <v>1141</v>
      </c>
      <c r="C198" s="267" t="s">
        <v>46</v>
      </c>
      <c r="D198" s="269" t="s">
        <v>69</v>
      </c>
      <c r="E198" s="119">
        <v>37080</v>
      </c>
      <c r="F198" s="119"/>
      <c r="G198" s="271">
        <v>11742</v>
      </c>
      <c r="H198" s="272"/>
      <c r="I198" s="271">
        <v>2060</v>
      </c>
      <c r="J198" s="273"/>
      <c r="L198" s="272"/>
      <c r="M198" s="274">
        <v>18</v>
      </c>
      <c r="N198" s="221"/>
      <c r="O198" s="224"/>
      <c r="P198" s="225"/>
    </row>
    <row r="199" spans="1:17" s="217" customFormat="1" x14ac:dyDescent="0.25">
      <c r="A199" s="267" t="s">
        <v>83</v>
      </c>
      <c r="B199" s="268" t="s">
        <v>1142</v>
      </c>
      <c r="C199" s="267" t="s">
        <v>46</v>
      </c>
      <c r="D199" s="269" t="s">
        <v>69</v>
      </c>
      <c r="E199" s="119">
        <v>24720</v>
      </c>
      <c r="F199" s="270"/>
      <c r="G199" s="271">
        <v>7828</v>
      </c>
      <c r="H199" s="272"/>
      <c r="I199" s="271">
        <v>1030</v>
      </c>
      <c r="J199" s="273"/>
      <c r="L199" s="272"/>
      <c r="M199" s="274">
        <v>24</v>
      </c>
      <c r="O199" s="224"/>
      <c r="P199" s="225"/>
    </row>
    <row r="200" spans="1:17" s="217" customFormat="1" x14ac:dyDescent="0.25">
      <c r="A200" s="267" t="s">
        <v>84</v>
      </c>
      <c r="B200" s="268" t="s">
        <v>1143</v>
      </c>
      <c r="C200" s="267" t="s">
        <v>46</v>
      </c>
      <c r="D200" s="269" t="s">
        <v>69</v>
      </c>
      <c r="E200" s="119">
        <v>49440</v>
      </c>
      <c r="F200" s="119"/>
      <c r="G200" s="271">
        <v>15656</v>
      </c>
      <c r="H200" s="272"/>
      <c r="I200" s="271">
        <v>2060</v>
      </c>
      <c r="J200" s="273"/>
      <c r="L200" s="272"/>
      <c r="M200" s="274">
        <v>24</v>
      </c>
      <c r="O200" s="221"/>
      <c r="P200" s="225"/>
    </row>
    <row r="201" spans="1:17" s="217" customFormat="1" x14ac:dyDescent="0.25">
      <c r="A201" s="267" t="s">
        <v>85</v>
      </c>
      <c r="B201" s="268" t="s">
        <v>1146</v>
      </c>
      <c r="C201" s="267" t="s">
        <v>46</v>
      </c>
      <c r="D201" s="269" t="s">
        <v>69</v>
      </c>
      <c r="E201" s="119">
        <v>21510</v>
      </c>
      <c r="F201" s="276"/>
      <c r="G201" s="271">
        <v>6811.5</v>
      </c>
      <c r="H201" s="277"/>
      <c r="I201" s="271">
        <v>1195</v>
      </c>
      <c r="J201" s="278"/>
      <c r="L201" s="272"/>
      <c r="M201" s="279">
        <v>18</v>
      </c>
      <c r="N201" s="221"/>
      <c r="O201" s="224"/>
      <c r="P201" s="225"/>
    </row>
    <row r="202" spans="1:17" s="217" customFormat="1" x14ac:dyDescent="0.25">
      <c r="A202" s="267" t="s">
        <v>86</v>
      </c>
      <c r="B202" s="268" t="s">
        <v>1147</v>
      </c>
      <c r="C202" s="267" t="s">
        <v>46</v>
      </c>
      <c r="D202" s="269" t="s">
        <v>69</v>
      </c>
      <c r="E202" s="119">
        <v>37080</v>
      </c>
      <c r="F202" s="119"/>
      <c r="G202" s="271">
        <v>11742</v>
      </c>
      <c r="H202" s="277"/>
      <c r="I202" s="271">
        <v>2060</v>
      </c>
      <c r="J202" s="278"/>
      <c r="L202" s="272"/>
      <c r="M202" s="279">
        <v>18</v>
      </c>
      <c r="N202" s="221"/>
      <c r="O202" s="224"/>
      <c r="P202" s="225"/>
    </row>
    <row r="203" spans="1:17" s="217" customFormat="1" x14ac:dyDescent="0.25">
      <c r="A203" s="267" t="s">
        <v>87</v>
      </c>
      <c r="B203" s="268" t="s">
        <v>1148</v>
      </c>
      <c r="C203" s="267" t="s">
        <v>46</v>
      </c>
      <c r="D203" s="269" t="s">
        <v>69</v>
      </c>
      <c r="E203" s="119">
        <v>21510</v>
      </c>
      <c r="F203" s="270"/>
      <c r="G203" s="271">
        <v>6811.5</v>
      </c>
      <c r="H203" s="272"/>
      <c r="I203" s="271">
        <v>1195</v>
      </c>
      <c r="J203" s="273"/>
      <c r="L203" s="272"/>
      <c r="M203" s="274">
        <v>18</v>
      </c>
      <c r="N203" s="221"/>
      <c r="O203" s="224"/>
      <c r="P203" s="225"/>
    </row>
    <row r="204" spans="1:17" s="217" customFormat="1" x14ac:dyDescent="0.25">
      <c r="A204" s="267" t="s">
        <v>88</v>
      </c>
      <c r="B204" s="268" t="s">
        <v>1149</v>
      </c>
      <c r="C204" s="267" t="s">
        <v>46</v>
      </c>
      <c r="D204" s="269" t="s">
        <v>69</v>
      </c>
      <c r="E204" s="119">
        <v>37080</v>
      </c>
      <c r="F204" s="119"/>
      <c r="G204" s="271">
        <v>11742</v>
      </c>
      <c r="H204" s="272"/>
      <c r="I204" s="271">
        <v>2060</v>
      </c>
      <c r="J204" s="273"/>
      <c r="L204" s="272"/>
      <c r="M204" s="274">
        <v>18</v>
      </c>
      <c r="N204" s="221"/>
      <c r="O204" s="224"/>
      <c r="P204" s="225"/>
    </row>
    <row r="205" spans="1:17" s="217" customFormat="1" x14ac:dyDescent="0.25">
      <c r="A205" s="267" t="s">
        <v>89</v>
      </c>
      <c r="B205" s="268" t="s">
        <v>1150</v>
      </c>
      <c r="C205" s="267" t="s">
        <v>46</v>
      </c>
      <c r="D205" s="269" t="s">
        <v>69</v>
      </c>
      <c r="E205" s="119">
        <v>21510</v>
      </c>
      <c r="F205" s="270"/>
      <c r="G205" s="271">
        <v>6811.5</v>
      </c>
      <c r="H205" s="272"/>
      <c r="I205" s="271">
        <v>1195</v>
      </c>
      <c r="J205" s="273"/>
      <c r="L205" s="272"/>
      <c r="M205" s="274">
        <v>18</v>
      </c>
      <c r="N205" s="221"/>
      <c r="O205" s="224"/>
      <c r="P205" s="225"/>
    </row>
    <row r="206" spans="1:17" s="217" customFormat="1" x14ac:dyDescent="0.25">
      <c r="A206" s="267" t="s">
        <v>90</v>
      </c>
      <c r="B206" s="268" t="s">
        <v>1151</v>
      </c>
      <c r="C206" s="267" t="s">
        <v>46</v>
      </c>
      <c r="D206" s="269" t="s">
        <v>69</v>
      </c>
      <c r="E206" s="119">
        <v>37080</v>
      </c>
      <c r="F206" s="119"/>
      <c r="G206" s="271">
        <v>11742</v>
      </c>
      <c r="H206" s="272"/>
      <c r="I206" s="271">
        <v>2060</v>
      </c>
      <c r="J206" s="273"/>
      <c r="L206" s="272"/>
      <c r="M206" s="274">
        <v>18</v>
      </c>
      <c r="N206" s="221"/>
      <c r="O206" s="224"/>
      <c r="P206" s="225"/>
    </row>
    <row r="207" spans="1:17" s="217" customFormat="1" x14ac:dyDescent="0.25">
      <c r="A207" s="267" t="s">
        <v>91</v>
      </c>
      <c r="B207" s="268" t="s">
        <v>1152</v>
      </c>
      <c r="C207" s="267" t="s">
        <v>46</v>
      </c>
      <c r="D207" s="269" t="s">
        <v>69</v>
      </c>
      <c r="E207" s="119">
        <v>21510</v>
      </c>
      <c r="F207" s="270"/>
      <c r="G207" s="271">
        <v>6811.5</v>
      </c>
      <c r="H207" s="272"/>
      <c r="I207" s="271">
        <v>1195</v>
      </c>
      <c r="J207" s="273"/>
      <c r="L207" s="272"/>
      <c r="M207" s="274">
        <v>18</v>
      </c>
      <c r="N207" s="221"/>
      <c r="O207" s="224"/>
      <c r="P207" s="225"/>
    </row>
    <row r="208" spans="1:17" s="217" customFormat="1" x14ac:dyDescent="0.25">
      <c r="A208" s="267" t="s">
        <v>92</v>
      </c>
      <c r="B208" s="268" t="s">
        <v>1153</v>
      </c>
      <c r="C208" s="267" t="s">
        <v>46</v>
      </c>
      <c r="D208" s="269" t="s">
        <v>69</v>
      </c>
      <c r="E208" s="119">
        <v>37080</v>
      </c>
      <c r="F208" s="119"/>
      <c r="G208" s="271">
        <v>11742</v>
      </c>
      <c r="H208" s="272"/>
      <c r="I208" s="271">
        <v>2060</v>
      </c>
      <c r="J208" s="273"/>
      <c r="L208" s="272"/>
      <c r="M208" s="274">
        <v>18</v>
      </c>
      <c r="N208" s="221"/>
      <c r="O208" s="224"/>
      <c r="P208" s="225"/>
    </row>
    <row r="209" spans="1:16" s="217" customFormat="1" x14ac:dyDescent="0.25">
      <c r="A209" s="267" t="s">
        <v>93</v>
      </c>
      <c r="B209" s="268" t="s">
        <v>1154</v>
      </c>
      <c r="C209" s="267" t="s">
        <v>46</v>
      </c>
      <c r="D209" s="269" t="s">
        <v>69</v>
      </c>
      <c r="E209" s="119">
        <v>21510</v>
      </c>
      <c r="F209" s="270"/>
      <c r="G209" s="271">
        <v>6811.5</v>
      </c>
      <c r="H209" s="272"/>
      <c r="I209" s="271">
        <v>1195</v>
      </c>
      <c r="J209" s="273"/>
      <c r="L209" s="272"/>
      <c r="M209" s="274">
        <v>18</v>
      </c>
      <c r="N209" s="221"/>
      <c r="O209" s="224"/>
      <c r="P209" s="225"/>
    </row>
    <row r="210" spans="1:16" s="217" customFormat="1" x14ac:dyDescent="0.25">
      <c r="A210" s="267" t="s">
        <v>94</v>
      </c>
      <c r="B210" s="268" t="s">
        <v>1155</v>
      </c>
      <c r="C210" s="267" t="s">
        <v>46</v>
      </c>
      <c r="D210" s="269" t="s">
        <v>69</v>
      </c>
      <c r="E210" s="119">
        <v>37080</v>
      </c>
      <c r="F210" s="119"/>
      <c r="G210" s="271">
        <v>11742</v>
      </c>
      <c r="H210" s="272"/>
      <c r="I210" s="271">
        <v>2060</v>
      </c>
      <c r="J210" s="273"/>
      <c r="L210" s="272"/>
      <c r="M210" s="274">
        <v>18</v>
      </c>
      <c r="N210" s="221"/>
      <c r="O210" s="224"/>
      <c r="P210" s="225"/>
    </row>
    <row r="211" spans="1:16" s="217" customFormat="1" x14ac:dyDescent="0.25">
      <c r="A211" s="267" t="s">
        <v>95</v>
      </c>
      <c r="B211" s="268" t="s">
        <v>1156</v>
      </c>
      <c r="C211" s="267" t="s">
        <v>46</v>
      </c>
      <c r="D211" s="269" t="s">
        <v>69</v>
      </c>
      <c r="E211" s="119">
        <v>21510</v>
      </c>
      <c r="F211" s="270"/>
      <c r="G211" s="271">
        <v>6811.5</v>
      </c>
      <c r="H211" s="272"/>
      <c r="I211" s="271">
        <v>1195</v>
      </c>
      <c r="J211" s="273"/>
      <c r="L211" s="272"/>
      <c r="M211" s="274">
        <v>18</v>
      </c>
      <c r="N211" s="221"/>
      <c r="O211" s="224"/>
      <c r="P211" s="225"/>
    </row>
    <row r="212" spans="1:16" s="217" customFormat="1" x14ac:dyDescent="0.25">
      <c r="A212" s="267" t="s">
        <v>96</v>
      </c>
      <c r="B212" s="268" t="s">
        <v>1157</v>
      </c>
      <c r="C212" s="267" t="s">
        <v>46</v>
      </c>
      <c r="D212" s="269" t="s">
        <v>69</v>
      </c>
      <c r="E212" s="119">
        <v>37080</v>
      </c>
      <c r="F212" s="119"/>
      <c r="G212" s="271">
        <v>11742</v>
      </c>
      <c r="H212" s="272"/>
      <c r="I212" s="271">
        <v>2060</v>
      </c>
      <c r="J212" s="273"/>
      <c r="L212" s="272"/>
      <c r="M212" s="274">
        <v>18</v>
      </c>
      <c r="N212" s="221"/>
      <c r="O212" s="224"/>
      <c r="P212" s="225"/>
    </row>
    <row r="213" spans="1:16" s="229" customFormat="1" x14ac:dyDescent="0.25">
      <c r="A213" s="267" t="s">
        <v>97</v>
      </c>
      <c r="B213" s="268" t="s">
        <v>1144</v>
      </c>
      <c r="C213" s="267" t="s">
        <v>46</v>
      </c>
      <c r="D213" s="269" t="s">
        <v>69</v>
      </c>
      <c r="E213" s="119">
        <v>21510</v>
      </c>
      <c r="F213" s="270"/>
      <c r="G213" s="271">
        <v>6811.5</v>
      </c>
      <c r="H213" s="272"/>
      <c r="I213" s="271">
        <v>1195</v>
      </c>
      <c r="J213" s="273"/>
      <c r="L213" s="278"/>
      <c r="M213" s="274">
        <v>18</v>
      </c>
      <c r="N213" s="221"/>
      <c r="O213" s="224"/>
      <c r="P213" s="225"/>
    </row>
    <row r="214" spans="1:16" s="229" customFormat="1" x14ac:dyDescent="0.25">
      <c r="A214" s="267" t="s">
        <v>98</v>
      </c>
      <c r="B214" s="268" t="s">
        <v>1145</v>
      </c>
      <c r="C214" s="267" t="s">
        <v>46</v>
      </c>
      <c r="D214" s="269" t="s">
        <v>69</v>
      </c>
      <c r="E214" s="119">
        <v>37080</v>
      </c>
      <c r="F214" s="119"/>
      <c r="G214" s="271">
        <v>11742</v>
      </c>
      <c r="H214" s="271"/>
      <c r="I214" s="271">
        <v>2060</v>
      </c>
      <c r="J214" s="273"/>
      <c r="L214" s="278"/>
      <c r="M214" s="274">
        <v>18</v>
      </c>
      <c r="N214" s="221"/>
      <c r="O214" s="224"/>
      <c r="P214" s="225"/>
    </row>
    <row r="215" spans="1:16" s="229" customFormat="1" x14ac:dyDescent="0.25">
      <c r="A215" s="267" t="s">
        <v>99</v>
      </c>
      <c r="B215" s="268" t="s">
        <v>752</v>
      </c>
      <c r="C215" s="267" t="s">
        <v>59</v>
      </c>
      <c r="D215" s="269" t="s">
        <v>60</v>
      </c>
      <c r="E215" s="119">
        <v>13260</v>
      </c>
      <c r="F215" s="270"/>
      <c r="G215" s="271">
        <f t="shared" ref="G215" si="24">E215/3*0.95</f>
        <v>4199</v>
      </c>
      <c r="H215" s="271">
        <f>E215/M215</f>
        <v>884</v>
      </c>
      <c r="I215" s="271"/>
      <c r="J215" s="280"/>
      <c r="L215" s="278"/>
      <c r="M215" s="284">
        <v>15</v>
      </c>
      <c r="N215" s="221"/>
      <c r="O215" s="224"/>
      <c r="P215" s="225"/>
    </row>
    <row r="216" spans="1:16" s="229" customFormat="1" x14ac:dyDescent="0.25">
      <c r="A216" s="267" t="s">
        <v>100</v>
      </c>
      <c r="B216" s="268" t="s">
        <v>753</v>
      </c>
      <c r="C216" s="267" t="s">
        <v>59</v>
      </c>
      <c r="D216" s="269" t="s">
        <v>60</v>
      </c>
      <c r="E216" s="119"/>
      <c r="F216" s="119">
        <v>5000</v>
      </c>
      <c r="G216" s="278"/>
      <c r="H216" s="271"/>
      <c r="I216" s="278"/>
      <c r="K216" s="273">
        <f>F216/M216</f>
        <v>333.33333333333331</v>
      </c>
      <c r="L216" s="278"/>
      <c r="M216" s="284">
        <v>15</v>
      </c>
      <c r="N216" s="221"/>
      <c r="O216" s="224"/>
      <c r="P216" s="225"/>
    </row>
    <row r="217" spans="1:16" s="229" customFormat="1" ht="15" customHeight="1" x14ac:dyDescent="0.25">
      <c r="A217" s="267" t="s">
        <v>101</v>
      </c>
      <c r="B217" s="268" t="s">
        <v>754</v>
      </c>
      <c r="C217" s="267" t="s">
        <v>59</v>
      </c>
      <c r="D217" s="269" t="s">
        <v>60</v>
      </c>
      <c r="E217" s="119">
        <v>18000</v>
      </c>
      <c r="F217" s="119"/>
      <c r="G217" s="271">
        <f>E217/3*0.95</f>
        <v>5700</v>
      </c>
      <c r="H217" s="271">
        <f>E217/M217</f>
        <v>1200</v>
      </c>
      <c r="I217" s="271"/>
      <c r="J217" s="280"/>
      <c r="L217" s="278"/>
      <c r="M217" s="284">
        <v>15</v>
      </c>
      <c r="N217" s="221"/>
      <c r="O217" s="224"/>
      <c r="P217" s="225"/>
    </row>
    <row r="218" spans="1:16" s="229" customFormat="1" ht="15" customHeight="1" x14ac:dyDescent="0.25">
      <c r="A218" s="267" t="s">
        <v>102</v>
      </c>
      <c r="B218" s="268" t="s">
        <v>755</v>
      </c>
      <c r="C218" s="267" t="s">
        <v>59</v>
      </c>
      <c r="D218" s="269" t="s">
        <v>60</v>
      </c>
      <c r="E218" s="119"/>
      <c r="F218" s="119">
        <v>7000</v>
      </c>
      <c r="G218" s="278"/>
      <c r="H218" s="271"/>
      <c r="I218" s="278"/>
      <c r="K218" s="273">
        <f>F218/M218</f>
        <v>466.66666666666669</v>
      </c>
      <c r="L218" s="278"/>
      <c r="M218" s="284">
        <v>15</v>
      </c>
      <c r="N218" s="221"/>
      <c r="O218" s="224"/>
      <c r="P218" s="225"/>
    </row>
    <row r="219" spans="1:16" s="229" customFormat="1" ht="15" customHeight="1" x14ac:dyDescent="0.25">
      <c r="A219" s="267" t="s">
        <v>103</v>
      </c>
      <c r="B219" s="268" t="s">
        <v>74</v>
      </c>
      <c r="C219" s="267" t="s">
        <v>75</v>
      </c>
      <c r="D219" s="269" t="s">
        <v>76</v>
      </c>
      <c r="E219" s="119">
        <v>41500</v>
      </c>
      <c r="F219" s="270"/>
      <c r="G219" s="271">
        <f t="shared" ref="G219" si="25">E219/4*0.95</f>
        <v>9856.25</v>
      </c>
      <c r="H219" s="271">
        <f>E219/M219</f>
        <v>2075</v>
      </c>
      <c r="I219" s="271">
        <f t="shared" ref="I219" si="26">H219*5*1.01/6</f>
        <v>1746.4583333333333</v>
      </c>
      <c r="K219" s="280"/>
      <c r="L219" s="278"/>
      <c r="M219" s="284">
        <v>20</v>
      </c>
      <c r="N219" s="221"/>
      <c r="O219" s="224"/>
      <c r="P219" s="225"/>
    </row>
    <row r="220" spans="1:16" s="229" customFormat="1" ht="15" customHeight="1" x14ac:dyDescent="0.25">
      <c r="A220" s="267" t="s">
        <v>968</v>
      </c>
      <c r="B220" s="268" t="s">
        <v>735</v>
      </c>
      <c r="C220" s="267" t="s">
        <v>75</v>
      </c>
      <c r="D220" s="269" t="s">
        <v>76</v>
      </c>
      <c r="E220" s="119"/>
      <c r="F220" s="119">
        <v>15000</v>
      </c>
      <c r="G220" s="271"/>
      <c r="H220" s="271"/>
      <c r="I220" s="278"/>
      <c r="L220" s="273">
        <f>F220/M220</f>
        <v>625</v>
      </c>
      <c r="M220" s="284">
        <v>24</v>
      </c>
      <c r="N220" s="221"/>
      <c r="O220" s="224"/>
      <c r="P220" s="225"/>
    </row>
    <row r="221" spans="1:16" s="229" customFormat="1" x14ac:dyDescent="0.25">
      <c r="A221" s="267" t="s">
        <v>1006</v>
      </c>
      <c r="B221" s="268" t="s">
        <v>734</v>
      </c>
      <c r="C221" s="267" t="s">
        <v>75</v>
      </c>
      <c r="D221" s="269" t="s">
        <v>76</v>
      </c>
      <c r="E221" s="119">
        <v>40000</v>
      </c>
      <c r="F221" s="119"/>
      <c r="G221" s="271">
        <f t="shared" ref="G221" si="27">E221/4*0.95</f>
        <v>9500</v>
      </c>
      <c r="H221" s="271">
        <f>E221/M221</f>
        <v>2000</v>
      </c>
      <c r="I221" s="271">
        <f t="shared" ref="I221" si="28">H221*5*1.01/6</f>
        <v>1683.3333333333333</v>
      </c>
      <c r="L221" s="273"/>
      <c r="M221" s="284">
        <v>20</v>
      </c>
      <c r="N221" s="221"/>
      <c r="O221" s="224"/>
      <c r="P221" s="225"/>
    </row>
    <row r="222" spans="1:16" s="229" customFormat="1" x14ac:dyDescent="0.25">
      <c r="A222" s="267" t="s">
        <v>1007</v>
      </c>
      <c r="B222" s="268" t="s">
        <v>736</v>
      </c>
      <c r="C222" s="267" t="s">
        <v>75</v>
      </c>
      <c r="D222" s="269" t="s">
        <v>76</v>
      </c>
      <c r="E222" s="119"/>
      <c r="F222" s="119">
        <v>15000</v>
      </c>
      <c r="G222" s="271"/>
      <c r="H222" s="271"/>
      <c r="I222" s="278"/>
      <c r="L222" s="273">
        <f>F222/M222</f>
        <v>625</v>
      </c>
      <c r="M222" s="284">
        <v>24</v>
      </c>
      <c r="N222" s="221"/>
      <c r="O222" s="224"/>
      <c r="P222" s="225"/>
    </row>
    <row r="223" spans="1:16" s="229" customFormat="1" x14ac:dyDescent="0.25">
      <c r="A223" s="267" t="s">
        <v>1008</v>
      </c>
      <c r="B223" s="268" t="s">
        <v>737</v>
      </c>
      <c r="C223" s="267" t="s">
        <v>75</v>
      </c>
      <c r="D223" s="269" t="s">
        <v>76</v>
      </c>
      <c r="E223" s="119">
        <v>36000</v>
      </c>
      <c r="F223" s="270"/>
      <c r="G223" s="271">
        <f t="shared" ref="G223" si="29">E223/4*0.95</f>
        <v>8550</v>
      </c>
      <c r="H223" s="271">
        <f>E223/M223</f>
        <v>2000</v>
      </c>
      <c r="I223" s="271">
        <f t="shared" ref="I223" si="30">H223*5*1.01/6</f>
        <v>1683.3333333333333</v>
      </c>
      <c r="L223" s="273"/>
      <c r="M223" s="284">
        <v>18</v>
      </c>
      <c r="N223" s="221"/>
      <c r="O223" s="224"/>
      <c r="P223" s="225"/>
    </row>
    <row r="224" spans="1:16" s="229" customFormat="1" x14ac:dyDescent="0.25">
      <c r="A224" s="267" t="s">
        <v>1009</v>
      </c>
      <c r="B224" s="268" t="s">
        <v>738</v>
      </c>
      <c r="C224" s="267" t="s">
        <v>75</v>
      </c>
      <c r="D224" s="269" t="s">
        <v>76</v>
      </c>
      <c r="E224" s="119"/>
      <c r="F224" s="119">
        <v>14040</v>
      </c>
      <c r="G224" s="271"/>
      <c r="H224" s="271"/>
      <c r="I224" s="278"/>
      <c r="L224" s="273">
        <f>F224/M224</f>
        <v>780</v>
      </c>
      <c r="M224" s="284">
        <v>18</v>
      </c>
      <c r="N224" s="221"/>
      <c r="O224" s="224"/>
      <c r="P224" s="225"/>
    </row>
    <row r="225" spans="1:16" s="229" customFormat="1" x14ac:dyDescent="0.25">
      <c r="A225" s="267" t="s">
        <v>1010</v>
      </c>
      <c r="B225" s="268" t="s">
        <v>739</v>
      </c>
      <c r="C225" s="267" t="s">
        <v>75</v>
      </c>
      <c r="D225" s="269" t="s">
        <v>76</v>
      </c>
      <c r="E225" s="119">
        <v>23940</v>
      </c>
      <c r="F225" s="119"/>
      <c r="G225" s="271">
        <f t="shared" ref="G225" si="31">E225/4*0.95</f>
        <v>5685.75</v>
      </c>
      <c r="H225" s="271">
        <f>E225/M225</f>
        <v>1330</v>
      </c>
      <c r="I225" s="271">
        <f t="shared" ref="I225" si="32">H225*5*1.01/6</f>
        <v>1119.4166666666667</v>
      </c>
      <c r="L225" s="273"/>
      <c r="M225" s="284">
        <v>18</v>
      </c>
      <c r="N225" s="221"/>
      <c r="O225" s="224"/>
      <c r="P225" s="225"/>
    </row>
    <row r="226" spans="1:16" s="229" customFormat="1" x14ac:dyDescent="0.25">
      <c r="A226" s="267" t="s">
        <v>1011</v>
      </c>
      <c r="B226" s="268" t="s">
        <v>740</v>
      </c>
      <c r="C226" s="267" t="s">
        <v>75</v>
      </c>
      <c r="D226" s="269" t="s">
        <v>76</v>
      </c>
      <c r="E226" s="119"/>
      <c r="F226" s="119">
        <v>8100</v>
      </c>
      <c r="G226" s="271"/>
      <c r="H226" s="271"/>
      <c r="I226" s="278"/>
      <c r="L226" s="273">
        <f>F226/M226</f>
        <v>450</v>
      </c>
      <c r="M226" s="284">
        <v>18</v>
      </c>
      <c r="N226" s="221"/>
      <c r="O226" s="224"/>
      <c r="P226" s="225"/>
    </row>
    <row r="227" spans="1:16" s="229" customFormat="1" x14ac:dyDescent="0.25">
      <c r="A227" s="267" t="s">
        <v>1012</v>
      </c>
      <c r="B227" s="268" t="s">
        <v>1158</v>
      </c>
      <c r="C227" s="267" t="s">
        <v>27</v>
      </c>
      <c r="D227" s="269" t="s">
        <v>67</v>
      </c>
      <c r="E227" s="119">
        <v>19500</v>
      </c>
      <c r="F227" s="276"/>
      <c r="G227" s="271">
        <f>E227/2*0.95</f>
        <v>9262.5</v>
      </c>
      <c r="H227" s="282"/>
      <c r="I227" s="271">
        <f>+E227/M227</f>
        <v>1625</v>
      </c>
      <c r="J227" s="278"/>
      <c r="L227" s="271"/>
      <c r="M227" s="285">
        <v>12</v>
      </c>
      <c r="N227" s="221"/>
      <c r="O227" s="224"/>
      <c r="P227" s="225"/>
    </row>
    <row r="228" spans="1:16" s="229" customFormat="1" x14ac:dyDescent="0.25">
      <c r="A228" s="267" t="s">
        <v>1013</v>
      </c>
      <c r="B228" s="268" t="s">
        <v>1159</v>
      </c>
      <c r="C228" s="267" t="s">
        <v>27</v>
      </c>
      <c r="D228" s="269" t="s">
        <v>67</v>
      </c>
      <c r="E228" s="119"/>
      <c r="F228" s="119">
        <v>7800</v>
      </c>
      <c r="G228" s="271"/>
      <c r="H228" s="271"/>
      <c r="I228" s="277"/>
      <c r="J228" s="271">
        <v>3705</v>
      </c>
      <c r="L228" s="271">
        <f>F228/M228</f>
        <v>650</v>
      </c>
      <c r="M228" s="285">
        <v>12</v>
      </c>
      <c r="N228" s="221"/>
      <c r="O228" s="224"/>
      <c r="P228" s="225"/>
    </row>
    <row r="229" spans="1:16" s="229" customFormat="1" x14ac:dyDescent="0.25">
      <c r="A229" s="267" t="s">
        <v>1014</v>
      </c>
      <c r="B229" s="268" t="s">
        <v>1162</v>
      </c>
      <c r="C229" s="267" t="s">
        <v>27</v>
      </c>
      <c r="D229" s="269" t="s">
        <v>67</v>
      </c>
      <c r="E229" s="119">
        <v>29200</v>
      </c>
      <c r="F229" s="276"/>
      <c r="G229" s="271">
        <f t="shared" ref="G229" si="33">E229/4*0.95</f>
        <v>6935</v>
      </c>
      <c r="H229" s="271">
        <f>+E229/M229</f>
        <v>1460</v>
      </c>
      <c r="I229" s="271" t="s">
        <v>1163</v>
      </c>
      <c r="J229" s="278"/>
      <c r="L229" s="271"/>
      <c r="M229" s="285">
        <v>20</v>
      </c>
      <c r="N229" s="221"/>
      <c r="O229" s="224"/>
      <c r="P229" s="225"/>
    </row>
    <row r="230" spans="1:16" s="229" customFormat="1" x14ac:dyDescent="0.25">
      <c r="A230" s="267" t="s">
        <v>1015</v>
      </c>
      <c r="B230" s="268" t="s">
        <v>1164</v>
      </c>
      <c r="C230" s="267" t="s">
        <v>27</v>
      </c>
      <c r="D230" s="269" t="s">
        <v>67</v>
      </c>
      <c r="E230" s="119"/>
      <c r="F230" s="119">
        <v>12000</v>
      </c>
      <c r="G230" s="271"/>
      <c r="H230" s="282"/>
      <c r="I230" s="271"/>
      <c r="J230" s="271">
        <v>5700</v>
      </c>
      <c r="K230" s="271">
        <f>F230/M230</f>
        <v>600</v>
      </c>
      <c r="L230" s="271" t="s">
        <v>1163</v>
      </c>
      <c r="M230" s="285">
        <v>20</v>
      </c>
      <c r="N230" s="221"/>
      <c r="O230" s="224"/>
      <c r="P230" s="225"/>
    </row>
    <row r="231" spans="1:16" s="229" customFormat="1" x14ac:dyDescent="0.25">
      <c r="A231" s="267" t="s">
        <v>1016</v>
      </c>
      <c r="B231" s="268" t="s">
        <v>1449</v>
      </c>
      <c r="C231" s="267" t="s">
        <v>27</v>
      </c>
      <c r="D231" s="269" t="s">
        <v>67</v>
      </c>
      <c r="E231" s="119">
        <v>30000</v>
      </c>
      <c r="F231" s="270"/>
      <c r="G231" s="271">
        <v>7125</v>
      </c>
      <c r="H231" s="271">
        <v>1500</v>
      </c>
      <c r="I231" s="271" t="s">
        <v>1163</v>
      </c>
      <c r="J231" s="273"/>
      <c r="L231" s="271"/>
      <c r="M231" s="285">
        <v>20</v>
      </c>
      <c r="N231" s="221"/>
      <c r="O231" s="224"/>
      <c r="P231" s="225"/>
    </row>
    <row r="232" spans="1:16" s="229" customFormat="1" x14ac:dyDescent="0.25">
      <c r="A232" s="267" t="s">
        <v>1017</v>
      </c>
      <c r="B232" s="268" t="s">
        <v>1450</v>
      </c>
      <c r="C232" s="267" t="s">
        <v>27</v>
      </c>
      <c r="D232" s="269" t="s">
        <v>67</v>
      </c>
      <c r="E232" s="119"/>
      <c r="F232" s="119">
        <v>14000</v>
      </c>
      <c r="G232" s="271"/>
      <c r="H232" s="271"/>
      <c r="I232" s="278"/>
      <c r="J232" s="273">
        <v>6650</v>
      </c>
      <c r="K232" s="271">
        <v>700</v>
      </c>
      <c r="L232" s="271" t="s">
        <v>1163</v>
      </c>
      <c r="M232" s="285">
        <v>20</v>
      </c>
      <c r="N232" s="221"/>
      <c r="O232" s="224"/>
      <c r="P232" s="225"/>
    </row>
    <row r="233" spans="1:16" s="229" customFormat="1" x14ac:dyDescent="0.25">
      <c r="A233" s="267" t="s">
        <v>1018</v>
      </c>
      <c r="B233" s="268" t="s">
        <v>1167</v>
      </c>
      <c r="C233" s="267" t="s">
        <v>27</v>
      </c>
      <c r="D233" s="269" t="s">
        <v>67</v>
      </c>
      <c r="E233" s="119">
        <v>20800</v>
      </c>
      <c r="F233" s="276"/>
      <c r="G233" s="271">
        <f t="shared" ref="G233" si="34">E233/4*0.95</f>
        <v>4940</v>
      </c>
      <c r="H233" s="271">
        <f>E233/M233</f>
        <v>1040</v>
      </c>
      <c r="I233" s="271" t="s">
        <v>1163</v>
      </c>
      <c r="J233" s="278"/>
      <c r="K233" s="271"/>
      <c r="L233" s="278"/>
      <c r="M233" s="285">
        <v>20</v>
      </c>
      <c r="N233" s="221"/>
      <c r="O233" s="224"/>
      <c r="P233" s="225"/>
    </row>
    <row r="234" spans="1:16" s="229" customFormat="1" x14ac:dyDescent="0.25">
      <c r="A234" s="267" t="s">
        <v>1019</v>
      </c>
      <c r="B234" s="268" t="s">
        <v>1168</v>
      </c>
      <c r="C234" s="267" t="s">
        <v>27</v>
      </c>
      <c r="D234" s="269" t="s">
        <v>67</v>
      </c>
      <c r="E234" s="119"/>
      <c r="F234" s="119">
        <v>11000</v>
      </c>
      <c r="G234" s="271"/>
      <c r="H234" s="271"/>
      <c r="I234" s="277"/>
      <c r="J234" s="271">
        <v>5225</v>
      </c>
      <c r="K234" s="271">
        <f>F234/M234</f>
        <v>550</v>
      </c>
      <c r="L234" s="271" t="s">
        <v>1163</v>
      </c>
      <c r="M234" s="285">
        <v>20</v>
      </c>
      <c r="N234" s="221"/>
      <c r="O234" s="224"/>
      <c r="P234" s="225"/>
    </row>
    <row r="235" spans="1:16" s="229" customFormat="1" x14ac:dyDescent="0.25">
      <c r="A235" s="267" t="s">
        <v>1020</v>
      </c>
      <c r="B235" s="268" t="s">
        <v>1171</v>
      </c>
      <c r="C235" s="267" t="s">
        <v>27</v>
      </c>
      <c r="D235" s="269" t="s">
        <v>67</v>
      </c>
      <c r="E235" s="119">
        <v>20800</v>
      </c>
      <c r="F235" s="276"/>
      <c r="G235" s="271">
        <f t="shared" ref="G235" si="35">E235/4*0.95</f>
        <v>4940</v>
      </c>
      <c r="H235" s="271">
        <f>E235/M235</f>
        <v>1040</v>
      </c>
      <c r="I235" s="271" t="s">
        <v>1163</v>
      </c>
      <c r="J235" s="278"/>
      <c r="K235" s="271"/>
      <c r="L235" s="277"/>
      <c r="M235" s="285">
        <v>20</v>
      </c>
      <c r="N235" s="221"/>
      <c r="O235" s="221"/>
      <c r="P235" s="225"/>
    </row>
    <row r="236" spans="1:16" s="229" customFormat="1" x14ac:dyDescent="0.25">
      <c r="A236" s="267" t="s">
        <v>1021</v>
      </c>
      <c r="B236" s="268" t="s">
        <v>1172</v>
      </c>
      <c r="C236" s="267" t="s">
        <v>27</v>
      </c>
      <c r="D236" s="269" t="s">
        <v>67</v>
      </c>
      <c r="E236" s="119"/>
      <c r="F236" s="119">
        <v>11000</v>
      </c>
      <c r="G236" s="271"/>
      <c r="H236" s="282"/>
      <c r="I236" s="271"/>
      <c r="J236" s="271">
        <v>5225</v>
      </c>
      <c r="K236" s="271">
        <f>F236/M236</f>
        <v>550</v>
      </c>
      <c r="L236" s="271" t="s">
        <v>1163</v>
      </c>
      <c r="M236" s="285">
        <v>20</v>
      </c>
      <c r="N236" s="221"/>
      <c r="O236" s="221"/>
      <c r="P236" s="225"/>
    </row>
    <row r="237" spans="1:16" s="229" customFormat="1" x14ac:dyDescent="0.25">
      <c r="A237" s="267" t="s">
        <v>1022</v>
      </c>
      <c r="B237" s="268" t="s">
        <v>750</v>
      </c>
      <c r="C237" s="267" t="s">
        <v>694</v>
      </c>
      <c r="D237" s="269" t="s">
        <v>72</v>
      </c>
      <c r="E237" s="119">
        <v>31200</v>
      </c>
      <c r="F237" s="270"/>
      <c r="G237" s="271">
        <f t="shared" ref="G237" si="36">E237/4*0.95</f>
        <v>7410</v>
      </c>
      <c r="H237" s="271">
        <f>E237/M237</f>
        <v>1560</v>
      </c>
      <c r="I237" s="271">
        <f t="shared" ref="I237" si="37">H237*5*1.01/6</f>
        <v>1313</v>
      </c>
      <c r="J237" s="273"/>
      <c r="L237" s="278"/>
      <c r="M237" s="284">
        <v>20</v>
      </c>
      <c r="N237" s="221"/>
      <c r="O237" s="221"/>
      <c r="P237" s="225"/>
    </row>
    <row r="238" spans="1:16" s="229" customFormat="1" x14ac:dyDescent="0.25">
      <c r="A238" s="267" t="s">
        <v>1023</v>
      </c>
      <c r="B238" s="268" t="s">
        <v>751</v>
      </c>
      <c r="C238" s="267" t="s">
        <v>694</v>
      </c>
      <c r="D238" s="269" t="s">
        <v>72</v>
      </c>
      <c r="E238" s="119"/>
      <c r="F238" s="119">
        <v>12000</v>
      </c>
      <c r="G238" s="271"/>
      <c r="H238" s="271"/>
      <c r="I238" s="278"/>
      <c r="L238" s="273">
        <f>F238/M238</f>
        <v>500</v>
      </c>
      <c r="M238" s="284">
        <v>24</v>
      </c>
      <c r="N238" s="221"/>
      <c r="O238" s="221"/>
      <c r="P238" s="225"/>
    </row>
    <row r="239" spans="1:16" s="229" customFormat="1" x14ac:dyDescent="0.25">
      <c r="A239" s="267" t="s">
        <v>1024</v>
      </c>
      <c r="B239" s="268" t="s">
        <v>690</v>
      </c>
      <c r="C239" s="267" t="s">
        <v>52</v>
      </c>
      <c r="D239" s="269" t="s">
        <v>72</v>
      </c>
      <c r="E239" s="119">
        <v>23200</v>
      </c>
      <c r="F239" s="270"/>
      <c r="G239" s="271">
        <f t="shared" ref="G239" si="38">E239/4*0.95</f>
        <v>5510</v>
      </c>
      <c r="H239" s="271">
        <f>E239/M239</f>
        <v>1160</v>
      </c>
      <c r="I239" s="271">
        <f t="shared" ref="I239" si="39">H239*5*1.01/6</f>
        <v>976.33333333333337</v>
      </c>
      <c r="L239" s="273"/>
      <c r="M239" s="284">
        <v>20</v>
      </c>
      <c r="N239" s="221"/>
      <c r="O239" s="221"/>
      <c r="P239" s="225"/>
    </row>
    <row r="240" spans="1:16" s="229" customFormat="1" x14ac:dyDescent="0.25">
      <c r="A240" s="267" t="s">
        <v>1025</v>
      </c>
      <c r="B240" s="268" t="s">
        <v>746</v>
      </c>
      <c r="C240" s="267" t="s">
        <v>52</v>
      </c>
      <c r="D240" s="269" t="s">
        <v>72</v>
      </c>
      <c r="E240" s="119"/>
      <c r="F240" s="119">
        <v>9000</v>
      </c>
      <c r="G240" s="271"/>
      <c r="H240" s="271"/>
      <c r="I240" s="278"/>
      <c r="L240" s="273">
        <f>F240/M240</f>
        <v>375</v>
      </c>
      <c r="M240" s="284">
        <v>24</v>
      </c>
      <c r="N240" s="221"/>
      <c r="O240" s="221"/>
      <c r="P240" s="225"/>
    </row>
    <row r="241" spans="1:16" s="229" customFormat="1" x14ac:dyDescent="0.25">
      <c r="A241" s="267" t="s">
        <v>1026</v>
      </c>
      <c r="B241" s="268" t="s">
        <v>691</v>
      </c>
      <c r="C241" s="267" t="s">
        <v>52</v>
      </c>
      <c r="D241" s="269" t="s">
        <v>72</v>
      </c>
      <c r="E241" s="119">
        <v>23200</v>
      </c>
      <c r="F241" s="119"/>
      <c r="G241" s="271">
        <f t="shared" ref="G241" si="40">E241/4*0.95</f>
        <v>5510</v>
      </c>
      <c r="H241" s="271">
        <f>E241/M241</f>
        <v>1160</v>
      </c>
      <c r="I241" s="271">
        <f t="shared" ref="I241" si="41">H241*5*1.01/6</f>
        <v>976.33333333333337</v>
      </c>
      <c r="L241" s="273"/>
      <c r="M241" s="284">
        <v>20</v>
      </c>
      <c r="N241" s="221"/>
      <c r="O241" s="221"/>
      <c r="P241" s="225"/>
    </row>
    <row r="242" spans="1:16" s="229" customFormat="1" x14ac:dyDescent="0.25">
      <c r="A242" s="267" t="s">
        <v>1027</v>
      </c>
      <c r="B242" s="268" t="s">
        <v>747</v>
      </c>
      <c r="C242" s="267" t="s">
        <v>52</v>
      </c>
      <c r="D242" s="269" t="s">
        <v>72</v>
      </c>
      <c r="E242" s="119"/>
      <c r="F242" s="119">
        <v>9000</v>
      </c>
      <c r="G242" s="271"/>
      <c r="H242" s="271"/>
      <c r="I242" s="278"/>
      <c r="L242" s="273">
        <f>F242/M242</f>
        <v>375</v>
      </c>
      <c r="M242" s="284">
        <v>24</v>
      </c>
      <c r="N242" s="221"/>
      <c r="O242" s="221"/>
      <c r="P242" s="225"/>
    </row>
    <row r="243" spans="1:16" s="229" customFormat="1" x14ac:dyDescent="0.25">
      <c r="A243" s="267" t="s">
        <v>1028</v>
      </c>
      <c r="B243" s="268" t="s">
        <v>693</v>
      </c>
      <c r="C243" s="267" t="s">
        <v>52</v>
      </c>
      <c r="D243" s="269" t="s">
        <v>72</v>
      </c>
      <c r="E243" s="119">
        <v>26600</v>
      </c>
      <c r="F243" s="119"/>
      <c r="G243" s="271">
        <f t="shared" ref="G243" si="42">E243/4*0.95</f>
        <v>6317.5</v>
      </c>
      <c r="H243" s="271">
        <f>E243/M243</f>
        <v>1330</v>
      </c>
      <c r="I243" s="271">
        <f t="shared" ref="I243" si="43">H243*5*1.01/6</f>
        <v>1119.4166666666667</v>
      </c>
      <c r="L243" s="273"/>
      <c r="M243" s="284">
        <v>20</v>
      </c>
      <c r="N243" s="221"/>
      <c r="O243" s="221"/>
      <c r="P243" s="225"/>
    </row>
    <row r="244" spans="1:16" s="229" customFormat="1" x14ac:dyDescent="0.25">
      <c r="A244" s="267" t="s">
        <v>1029</v>
      </c>
      <c r="B244" s="268" t="s">
        <v>748</v>
      </c>
      <c r="C244" s="267" t="s">
        <v>52</v>
      </c>
      <c r="D244" s="269" t="s">
        <v>72</v>
      </c>
      <c r="E244" s="119"/>
      <c r="F244" s="119">
        <v>12000</v>
      </c>
      <c r="G244" s="271"/>
      <c r="H244" s="271"/>
      <c r="I244" s="278"/>
      <c r="L244" s="273">
        <f>F244/M244</f>
        <v>500</v>
      </c>
      <c r="M244" s="284">
        <v>24</v>
      </c>
      <c r="N244" s="221"/>
      <c r="O244" s="221"/>
      <c r="P244" s="225"/>
    </row>
    <row r="245" spans="1:16" s="229" customFormat="1" x14ac:dyDescent="0.25">
      <c r="A245" s="267" t="s">
        <v>1030</v>
      </c>
      <c r="B245" s="268" t="s">
        <v>692</v>
      </c>
      <c r="C245" s="267" t="s">
        <v>52</v>
      </c>
      <c r="D245" s="269" t="s">
        <v>72</v>
      </c>
      <c r="E245" s="119">
        <v>20600</v>
      </c>
      <c r="F245" s="119"/>
      <c r="G245" s="271">
        <f t="shared" ref="G245" si="44">E245/4*0.95</f>
        <v>4892.5</v>
      </c>
      <c r="H245" s="271">
        <f>E245/M245</f>
        <v>1030</v>
      </c>
      <c r="I245" s="271">
        <f t="shared" ref="I245" si="45">H245*5*1.01/6</f>
        <v>866.91666666666663</v>
      </c>
      <c r="L245" s="273"/>
      <c r="M245" s="284">
        <v>20</v>
      </c>
      <c r="N245" s="221"/>
      <c r="O245" s="221"/>
      <c r="P245" s="225"/>
    </row>
    <row r="246" spans="1:16" s="229" customFormat="1" x14ac:dyDescent="0.25">
      <c r="A246" s="267" t="s">
        <v>1031</v>
      </c>
      <c r="B246" s="268" t="s">
        <v>749</v>
      </c>
      <c r="C246" s="267" t="s">
        <v>52</v>
      </c>
      <c r="D246" s="269" t="s">
        <v>72</v>
      </c>
      <c r="E246" s="119"/>
      <c r="F246" s="119">
        <v>8000</v>
      </c>
      <c r="G246" s="271"/>
      <c r="H246" s="271"/>
      <c r="I246" s="278"/>
      <c r="L246" s="273">
        <f>F246/M246</f>
        <v>333.33333333333331</v>
      </c>
      <c r="M246" s="284">
        <v>24</v>
      </c>
      <c r="O246" s="221"/>
      <c r="P246" s="225"/>
    </row>
    <row r="247" spans="1:16" s="229" customFormat="1" x14ac:dyDescent="0.25">
      <c r="A247" s="267" t="s">
        <v>1032</v>
      </c>
      <c r="B247" s="268" t="s">
        <v>744</v>
      </c>
      <c r="C247" s="267" t="s">
        <v>358</v>
      </c>
      <c r="D247" s="269" t="s">
        <v>544</v>
      </c>
      <c r="E247" s="119">
        <v>28600</v>
      </c>
      <c r="F247" s="270"/>
      <c r="G247" s="271">
        <f t="shared" ref="G247" si="46">E247/4*0.95</f>
        <v>6792.5</v>
      </c>
      <c r="H247" s="271">
        <f>E247/M247</f>
        <v>1430</v>
      </c>
      <c r="I247" s="271">
        <f t="shared" ref="I247" si="47">H247*5*1.01/6</f>
        <v>1203.5833333333333</v>
      </c>
      <c r="L247" s="273"/>
      <c r="M247" s="284">
        <v>20</v>
      </c>
      <c r="N247" s="221"/>
      <c r="O247" s="221"/>
      <c r="P247" s="225"/>
    </row>
    <row r="248" spans="1:16" s="229" customFormat="1" x14ac:dyDescent="0.25">
      <c r="A248" s="267" t="s">
        <v>1033</v>
      </c>
      <c r="B248" s="268" t="s">
        <v>745</v>
      </c>
      <c r="C248" s="267" t="s">
        <v>358</v>
      </c>
      <c r="D248" s="269" t="s">
        <v>544</v>
      </c>
      <c r="E248" s="119"/>
      <c r="F248" s="119">
        <v>10000</v>
      </c>
      <c r="G248" s="271"/>
      <c r="H248" s="271"/>
      <c r="I248" s="278"/>
      <c r="L248" s="273">
        <f>F248/M248</f>
        <v>416.66666666666669</v>
      </c>
      <c r="M248" s="284">
        <v>24</v>
      </c>
      <c r="O248" s="221"/>
      <c r="P248" s="225"/>
    </row>
    <row r="249" spans="1:16" s="229" customFormat="1" x14ac:dyDescent="0.25">
      <c r="A249" s="267" t="s">
        <v>1034</v>
      </c>
      <c r="B249" s="268" t="s">
        <v>616</v>
      </c>
      <c r="C249" s="267" t="s">
        <v>358</v>
      </c>
      <c r="D249" s="269" t="s">
        <v>544</v>
      </c>
      <c r="E249" s="119">
        <v>20000</v>
      </c>
      <c r="F249" s="270"/>
      <c r="G249" s="271">
        <f t="shared" ref="G249" si="48">E249/4*0.95</f>
        <v>4750</v>
      </c>
      <c r="H249" s="271">
        <f>E249/M249</f>
        <v>1000</v>
      </c>
      <c r="I249" s="271">
        <f t="shared" ref="I249" si="49">H249*5*1.01/6</f>
        <v>841.66666666666663</v>
      </c>
      <c r="L249" s="273"/>
      <c r="M249" s="284">
        <v>20</v>
      </c>
      <c r="O249" s="221"/>
      <c r="P249" s="225"/>
    </row>
    <row r="250" spans="1:16" s="229" customFormat="1" x14ac:dyDescent="0.25">
      <c r="A250" s="267" t="s">
        <v>1035</v>
      </c>
      <c r="B250" s="268" t="s">
        <v>741</v>
      </c>
      <c r="C250" s="267" t="s">
        <v>358</v>
      </c>
      <c r="D250" s="269" t="s">
        <v>544</v>
      </c>
      <c r="E250" s="119"/>
      <c r="F250" s="119">
        <v>7600</v>
      </c>
      <c r="G250" s="271"/>
      <c r="H250" s="271"/>
      <c r="I250" s="278"/>
      <c r="L250" s="273">
        <f>F250/M250</f>
        <v>380</v>
      </c>
      <c r="M250" s="284">
        <v>20</v>
      </c>
      <c r="O250" s="221"/>
      <c r="P250" s="225"/>
    </row>
    <row r="251" spans="1:16" s="229" customFormat="1" x14ac:dyDescent="0.25">
      <c r="A251" s="267" t="s">
        <v>1036</v>
      </c>
      <c r="B251" s="283" t="s">
        <v>742</v>
      </c>
      <c r="C251" s="267" t="s">
        <v>358</v>
      </c>
      <c r="D251" s="269" t="s">
        <v>544</v>
      </c>
      <c r="E251" s="119">
        <v>20000</v>
      </c>
      <c r="F251" s="270"/>
      <c r="G251" s="271">
        <f t="shared" ref="G251" si="50">E251/4*0.95</f>
        <v>4750</v>
      </c>
      <c r="H251" s="271">
        <f>E251/M251</f>
        <v>1000</v>
      </c>
      <c r="I251" s="271">
        <f t="shared" ref="I251" si="51">H251*5*1.01/6</f>
        <v>841.66666666666663</v>
      </c>
      <c r="L251" s="273"/>
      <c r="M251" s="284">
        <v>20</v>
      </c>
      <c r="N251" s="221"/>
      <c r="O251" s="224"/>
      <c r="P251" s="225"/>
    </row>
    <row r="252" spans="1:16" s="229" customFormat="1" x14ac:dyDescent="0.25">
      <c r="A252" s="267" t="s">
        <v>1037</v>
      </c>
      <c r="B252" s="283" t="s">
        <v>743</v>
      </c>
      <c r="C252" s="267" t="s">
        <v>358</v>
      </c>
      <c r="D252" s="269" t="s">
        <v>544</v>
      </c>
      <c r="E252" s="119"/>
      <c r="F252" s="119">
        <v>7600</v>
      </c>
      <c r="G252" s="271"/>
      <c r="H252" s="271"/>
      <c r="I252" s="278"/>
      <c r="L252" s="273">
        <f>F252/M252</f>
        <v>380</v>
      </c>
      <c r="M252" s="284">
        <v>20</v>
      </c>
      <c r="N252" s="221"/>
      <c r="O252" s="224"/>
      <c r="P252" s="225"/>
    </row>
    <row r="253" spans="1:16" s="229" customFormat="1" x14ac:dyDescent="0.25">
      <c r="A253" s="267" t="s">
        <v>1038</v>
      </c>
      <c r="B253" s="283" t="s">
        <v>1613</v>
      </c>
      <c r="C253" s="267" t="s">
        <v>48</v>
      </c>
      <c r="D253" s="269" t="s">
        <v>70</v>
      </c>
      <c r="E253" s="119">
        <v>15750</v>
      </c>
      <c r="F253" s="270"/>
      <c r="G253" s="271">
        <f t="shared" ref="G253" si="52">E253/4*0.95</f>
        <v>3740.625</v>
      </c>
      <c r="H253" s="271">
        <f>E253/M253</f>
        <v>787.5</v>
      </c>
      <c r="I253" s="271"/>
      <c r="L253" s="273"/>
      <c r="M253" s="284">
        <v>20</v>
      </c>
      <c r="N253" s="221"/>
      <c r="O253" s="224"/>
      <c r="P253" s="225"/>
    </row>
    <row r="254" spans="1:16" s="229" customFormat="1" x14ac:dyDescent="0.25">
      <c r="A254" s="267" t="s">
        <v>1039</v>
      </c>
      <c r="B254" s="283" t="s">
        <v>1614</v>
      </c>
      <c r="C254" s="267" t="s">
        <v>48</v>
      </c>
      <c r="D254" s="269" t="s">
        <v>70</v>
      </c>
      <c r="E254" s="119">
        <v>15750</v>
      </c>
      <c r="F254" s="270"/>
      <c r="G254" s="271">
        <f t="shared" ref="G254:G256" si="53">E254/4*0.95</f>
        <v>3740.625</v>
      </c>
      <c r="H254" s="271">
        <f t="shared" ref="H254:H256" si="54">E254/M254</f>
        <v>787.5</v>
      </c>
      <c r="I254" s="271"/>
      <c r="L254" s="273"/>
      <c r="M254" s="284">
        <v>20</v>
      </c>
      <c r="N254" s="221"/>
      <c r="O254" s="224"/>
      <c r="P254" s="225"/>
    </row>
    <row r="255" spans="1:16" s="229" customFormat="1" x14ac:dyDescent="0.25">
      <c r="A255" s="267" t="s">
        <v>1040</v>
      </c>
      <c r="B255" s="283" t="s">
        <v>1615</v>
      </c>
      <c r="C255" s="267" t="s">
        <v>48</v>
      </c>
      <c r="D255" s="269" t="s">
        <v>70</v>
      </c>
      <c r="E255" s="119">
        <v>15750</v>
      </c>
      <c r="F255" s="270"/>
      <c r="G255" s="271">
        <f t="shared" si="53"/>
        <v>3740.625</v>
      </c>
      <c r="H255" s="271">
        <f t="shared" si="54"/>
        <v>787.5</v>
      </c>
      <c r="I255" s="271"/>
      <c r="L255" s="273"/>
      <c r="M255" s="284">
        <v>20</v>
      </c>
      <c r="N255" s="221"/>
      <c r="O255" s="224"/>
      <c r="P255" s="225"/>
    </row>
    <row r="256" spans="1:16" s="229" customFormat="1" x14ac:dyDescent="0.25">
      <c r="A256" s="267" t="s">
        <v>1041</v>
      </c>
      <c r="B256" s="283" t="s">
        <v>1616</v>
      </c>
      <c r="C256" s="267" t="s">
        <v>48</v>
      </c>
      <c r="D256" s="269" t="s">
        <v>70</v>
      </c>
      <c r="E256" s="119">
        <v>15750</v>
      </c>
      <c r="F256" s="270"/>
      <c r="G256" s="271">
        <f t="shared" si="53"/>
        <v>3740.625</v>
      </c>
      <c r="H256" s="271">
        <f t="shared" si="54"/>
        <v>787.5</v>
      </c>
      <c r="I256" s="271"/>
      <c r="L256" s="273"/>
      <c r="M256" s="284">
        <v>20</v>
      </c>
      <c r="N256" s="221"/>
      <c r="O256" s="224"/>
      <c r="P256" s="225"/>
    </row>
    <row r="257" spans="1:16" s="229" customFormat="1" x14ac:dyDescent="0.25">
      <c r="A257" s="267" t="s">
        <v>1042</v>
      </c>
      <c r="B257" s="283" t="s">
        <v>1617</v>
      </c>
      <c r="C257" s="267" t="s">
        <v>48</v>
      </c>
      <c r="D257" s="269" t="s">
        <v>70</v>
      </c>
      <c r="E257" s="119"/>
      <c r="F257" s="119">
        <v>6300</v>
      </c>
      <c r="G257" s="271"/>
      <c r="H257" s="271"/>
      <c r="I257" s="278"/>
      <c r="K257" s="273">
        <f>F257/M257</f>
        <v>315</v>
      </c>
      <c r="M257" s="284">
        <v>20</v>
      </c>
      <c r="N257" s="221"/>
      <c r="O257" s="224"/>
      <c r="P257" s="225"/>
    </row>
    <row r="258" spans="1:16" s="229" customFormat="1" x14ac:dyDescent="0.25">
      <c r="A258" s="267" t="s">
        <v>1043</v>
      </c>
      <c r="B258" s="283" t="s">
        <v>757</v>
      </c>
      <c r="C258" s="267" t="s">
        <v>48</v>
      </c>
      <c r="D258" s="269" t="s">
        <v>70</v>
      </c>
      <c r="E258" s="119">
        <v>9450</v>
      </c>
      <c r="F258" s="270"/>
      <c r="G258" s="271">
        <f t="shared" ref="G258:G266" si="55">E258/4*0.95</f>
        <v>2244.375</v>
      </c>
      <c r="H258" s="271">
        <f>E258/M258</f>
        <v>472.5</v>
      </c>
      <c r="I258" s="271"/>
      <c r="J258" s="280"/>
      <c r="L258" s="278"/>
      <c r="M258" s="284">
        <v>20</v>
      </c>
      <c r="N258" s="221"/>
      <c r="O258" s="224"/>
      <c r="P258" s="225"/>
    </row>
    <row r="259" spans="1:16" s="217" customFormat="1" x14ac:dyDescent="0.25">
      <c r="A259" s="267" t="s">
        <v>1044</v>
      </c>
      <c r="B259" s="283" t="s">
        <v>1622</v>
      </c>
      <c r="C259" s="267" t="s">
        <v>48</v>
      </c>
      <c r="D259" s="269" t="s">
        <v>70</v>
      </c>
      <c r="E259" s="119">
        <v>9450</v>
      </c>
      <c r="F259" s="270"/>
      <c r="G259" s="271">
        <f t="shared" si="55"/>
        <v>2244.375</v>
      </c>
      <c r="H259" s="271">
        <f>E259/M259</f>
        <v>472.5</v>
      </c>
      <c r="I259" s="271"/>
      <c r="J259" s="280"/>
      <c r="L259" s="272"/>
      <c r="M259" s="284">
        <v>20</v>
      </c>
      <c r="N259" s="221"/>
      <c r="O259" s="224"/>
      <c r="P259" s="225"/>
    </row>
    <row r="260" spans="1:16" s="217" customFormat="1" x14ac:dyDescent="0.25">
      <c r="A260" s="267" t="s">
        <v>1045</v>
      </c>
      <c r="B260" s="283" t="s">
        <v>759</v>
      </c>
      <c r="C260" s="267" t="s">
        <v>48</v>
      </c>
      <c r="D260" s="269" t="s">
        <v>70</v>
      </c>
      <c r="E260" s="119">
        <v>10080</v>
      </c>
      <c r="F260" s="270"/>
      <c r="G260" s="271">
        <f t="shared" si="55"/>
        <v>2394</v>
      </c>
      <c r="H260" s="271">
        <f>E260/M260</f>
        <v>504</v>
      </c>
      <c r="I260" s="271"/>
      <c r="J260" s="280"/>
      <c r="L260" s="272"/>
      <c r="M260" s="284">
        <v>20</v>
      </c>
      <c r="N260" s="221"/>
      <c r="O260" s="224"/>
      <c r="P260" s="225"/>
    </row>
    <row r="261" spans="1:16" s="217" customFormat="1" x14ac:dyDescent="0.25">
      <c r="A261" s="267" t="s">
        <v>1046</v>
      </c>
      <c r="B261" s="283" t="s">
        <v>762</v>
      </c>
      <c r="C261" s="267" t="s">
        <v>48</v>
      </c>
      <c r="D261" s="269" t="s">
        <v>70</v>
      </c>
      <c r="E261" s="119"/>
      <c r="F261" s="119">
        <v>6300</v>
      </c>
      <c r="G261" s="271"/>
      <c r="H261" s="271"/>
      <c r="I261" s="278"/>
      <c r="J261" s="229"/>
      <c r="K261" s="273">
        <f>F261/M261</f>
        <v>315</v>
      </c>
      <c r="L261" s="229"/>
      <c r="M261" s="284">
        <v>20</v>
      </c>
      <c r="N261" s="221"/>
      <c r="O261" s="224"/>
      <c r="P261" s="225"/>
    </row>
    <row r="262" spans="1:16" s="217" customFormat="1" ht="24" x14ac:dyDescent="0.25">
      <c r="A262" s="267" t="s">
        <v>1047</v>
      </c>
      <c r="B262" s="283" t="s">
        <v>1619</v>
      </c>
      <c r="C262" s="267" t="s">
        <v>48</v>
      </c>
      <c r="D262" s="269" t="s">
        <v>70</v>
      </c>
      <c r="E262" s="119">
        <v>15750</v>
      </c>
      <c r="F262" s="270"/>
      <c r="G262" s="271">
        <f t="shared" si="55"/>
        <v>3740.625</v>
      </c>
      <c r="H262" s="271">
        <f>E262/M262</f>
        <v>787.5</v>
      </c>
      <c r="I262" s="271"/>
      <c r="J262" s="275"/>
      <c r="L262" s="272"/>
      <c r="M262" s="284">
        <v>20</v>
      </c>
      <c r="N262" s="221"/>
      <c r="O262" s="224"/>
      <c r="P262" s="225"/>
    </row>
    <row r="263" spans="1:16" s="217" customFormat="1" ht="24" x14ac:dyDescent="0.25">
      <c r="A263" s="267" t="s">
        <v>1048</v>
      </c>
      <c r="B263" s="283" t="s">
        <v>1618</v>
      </c>
      <c r="C263" s="267" t="s">
        <v>48</v>
      </c>
      <c r="D263" s="269" t="s">
        <v>70</v>
      </c>
      <c r="E263" s="119">
        <v>15750</v>
      </c>
      <c r="F263" s="270"/>
      <c r="G263" s="271">
        <f t="shared" ref="G263" si="56">E263/4*0.95</f>
        <v>3740.625</v>
      </c>
      <c r="H263" s="271">
        <f>E263/M263</f>
        <v>787.5</v>
      </c>
      <c r="I263" s="271"/>
      <c r="J263" s="275"/>
      <c r="L263" s="272"/>
      <c r="M263" s="284">
        <v>20</v>
      </c>
      <c r="N263" s="221"/>
      <c r="O263" s="224"/>
      <c r="P263" s="225"/>
    </row>
    <row r="264" spans="1:16" s="217" customFormat="1" x14ac:dyDescent="0.25">
      <c r="A264" s="267" t="s">
        <v>1049</v>
      </c>
      <c r="B264" s="283" t="s">
        <v>1620</v>
      </c>
      <c r="C264" s="267" t="s">
        <v>48</v>
      </c>
      <c r="D264" s="269" t="s">
        <v>70</v>
      </c>
      <c r="E264" s="119">
        <v>15750</v>
      </c>
      <c r="F264" s="270"/>
      <c r="G264" s="271">
        <f t="shared" si="55"/>
        <v>3740.625</v>
      </c>
      <c r="H264" s="271">
        <f>E264/M264</f>
        <v>787.5</v>
      </c>
      <c r="I264" s="271"/>
      <c r="J264" s="275"/>
      <c r="L264" s="272"/>
      <c r="M264" s="284">
        <v>20</v>
      </c>
      <c r="N264" s="221"/>
      <c r="O264" s="224"/>
      <c r="P264" s="225"/>
    </row>
    <row r="265" spans="1:16" s="217" customFormat="1" ht="24" x14ac:dyDescent="0.25">
      <c r="A265" s="267" t="s">
        <v>1050</v>
      </c>
      <c r="B265" s="283" t="s">
        <v>1621</v>
      </c>
      <c r="C265" s="267" t="s">
        <v>48</v>
      </c>
      <c r="D265" s="269" t="s">
        <v>70</v>
      </c>
      <c r="E265" s="119">
        <v>15750</v>
      </c>
      <c r="F265" s="270"/>
      <c r="G265" s="271">
        <f t="shared" ref="G265" si="57">E265/4*0.95</f>
        <v>3740.625</v>
      </c>
      <c r="H265" s="271">
        <f>E265/M265</f>
        <v>787.5</v>
      </c>
      <c r="I265" s="271"/>
      <c r="J265" s="275"/>
      <c r="L265" s="272"/>
      <c r="M265" s="284">
        <v>20</v>
      </c>
      <c r="N265" s="221"/>
      <c r="O265" s="224"/>
      <c r="P265" s="225"/>
    </row>
    <row r="266" spans="1:16" s="217" customFormat="1" x14ac:dyDescent="0.25">
      <c r="A266" s="267" t="s">
        <v>1051</v>
      </c>
      <c r="B266" s="283" t="s">
        <v>766</v>
      </c>
      <c r="C266" s="267" t="s">
        <v>39</v>
      </c>
      <c r="D266" s="269" t="s">
        <v>68</v>
      </c>
      <c r="E266" s="119">
        <v>41600</v>
      </c>
      <c r="F266" s="119"/>
      <c r="G266" s="271">
        <f t="shared" si="55"/>
        <v>9880</v>
      </c>
      <c r="H266" s="271">
        <f>E266/M266</f>
        <v>2080</v>
      </c>
      <c r="I266" s="271">
        <f t="shared" ref="I266" si="58">H266*5*1.01/6</f>
        <v>1750.6666666666667</v>
      </c>
      <c r="J266" s="273"/>
      <c r="L266" s="272"/>
      <c r="M266" s="284">
        <v>20</v>
      </c>
      <c r="N266" s="221"/>
      <c r="O266" s="224"/>
      <c r="P266" s="225"/>
    </row>
    <row r="267" spans="1:16" s="217" customFormat="1" x14ac:dyDescent="0.25">
      <c r="A267" s="267" t="s">
        <v>1052</v>
      </c>
      <c r="B267" s="283" t="s">
        <v>772</v>
      </c>
      <c r="C267" s="267" t="s">
        <v>39</v>
      </c>
      <c r="D267" s="269" t="s">
        <v>68</v>
      </c>
      <c r="E267" s="119"/>
      <c r="F267" s="119">
        <v>15000</v>
      </c>
      <c r="G267" s="271"/>
      <c r="H267" s="271"/>
      <c r="I267" s="278"/>
      <c r="L267" s="273">
        <f>F267/M267</f>
        <v>625</v>
      </c>
      <c r="M267" s="284">
        <v>24</v>
      </c>
      <c r="N267" s="221"/>
      <c r="O267" s="224"/>
      <c r="P267" s="225"/>
    </row>
    <row r="268" spans="1:16" s="217" customFormat="1" x14ac:dyDescent="0.25">
      <c r="A268" s="267" t="s">
        <v>1053</v>
      </c>
      <c r="B268" s="283" t="s">
        <v>767</v>
      </c>
      <c r="C268" s="267" t="s">
        <v>39</v>
      </c>
      <c r="D268" s="269" t="s">
        <v>68</v>
      </c>
      <c r="E268" s="119">
        <v>41600</v>
      </c>
      <c r="F268" s="119"/>
      <c r="G268" s="271">
        <f t="shared" ref="G268" si="59">E268/4*0.95</f>
        <v>9880</v>
      </c>
      <c r="H268" s="271">
        <f>E268/M268</f>
        <v>2080</v>
      </c>
      <c r="I268" s="271">
        <f t="shared" ref="I268" si="60">H268*5*1.01/6</f>
        <v>1750.6666666666667</v>
      </c>
      <c r="L268" s="273"/>
      <c r="M268" s="284">
        <v>20</v>
      </c>
      <c r="N268" s="221"/>
      <c r="O268" s="224"/>
      <c r="P268" s="225"/>
    </row>
    <row r="269" spans="1:16" s="217" customFormat="1" x14ac:dyDescent="0.25">
      <c r="A269" s="267" t="s">
        <v>1054</v>
      </c>
      <c r="B269" s="283" t="s">
        <v>773</v>
      </c>
      <c r="C269" s="267" t="s">
        <v>39</v>
      </c>
      <c r="D269" s="269" t="s">
        <v>68</v>
      </c>
      <c r="E269" s="119"/>
      <c r="F269" s="119">
        <v>15000</v>
      </c>
      <c r="G269" s="271"/>
      <c r="H269" s="271"/>
      <c r="I269" s="278"/>
      <c r="L269" s="273">
        <f>F269/M269</f>
        <v>625</v>
      </c>
      <c r="M269" s="284">
        <v>24</v>
      </c>
      <c r="N269" s="221"/>
      <c r="O269" s="224"/>
      <c r="P269" s="225"/>
    </row>
    <row r="270" spans="1:16" s="217" customFormat="1" x14ac:dyDescent="0.25">
      <c r="A270" s="267" t="s">
        <v>1055</v>
      </c>
      <c r="B270" s="283" t="s">
        <v>768</v>
      </c>
      <c r="C270" s="267" t="s">
        <v>39</v>
      </c>
      <c r="D270" s="269" t="s">
        <v>68</v>
      </c>
      <c r="E270" s="119">
        <v>41600</v>
      </c>
      <c r="F270" s="119"/>
      <c r="G270" s="271">
        <f t="shared" ref="G270" si="61">E270/4*0.95</f>
        <v>9880</v>
      </c>
      <c r="H270" s="271">
        <f>E270/M270</f>
        <v>2080</v>
      </c>
      <c r="I270" s="271">
        <f t="shared" ref="I270" si="62">H270*5*1.01/6</f>
        <v>1750.6666666666667</v>
      </c>
      <c r="L270" s="273"/>
      <c r="M270" s="284">
        <v>20</v>
      </c>
      <c r="N270" s="221"/>
      <c r="O270" s="224"/>
      <c r="P270" s="225"/>
    </row>
    <row r="271" spans="1:16" s="217" customFormat="1" x14ac:dyDescent="0.25">
      <c r="A271" s="267" t="s">
        <v>1056</v>
      </c>
      <c r="B271" s="283" t="s">
        <v>774</v>
      </c>
      <c r="C271" s="267" t="s">
        <v>39</v>
      </c>
      <c r="D271" s="269" t="s">
        <v>68</v>
      </c>
      <c r="E271" s="119"/>
      <c r="F271" s="119">
        <v>15000</v>
      </c>
      <c r="G271" s="271"/>
      <c r="H271" s="271"/>
      <c r="I271" s="278"/>
      <c r="L271" s="273">
        <f>F271/M271</f>
        <v>625</v>
      </c>
      <c r="M271" s="284">
        <v>24</v>
      </c>
      <c r="N271" s="221"/>
      <c r="O271" s="224"/>
      <c r="P271" s="225"/>
    </row>
    <row r="272" spans="1:16" s="217" customFormat="1" x14ac:dyDescent="0.25">
      <c r="A272" s="267" t="s">
        <v>1057</v>
      </c>
      <c r="B272" s="283" t="s">
        <v>769</v>
      </c>
      <c r="C272" s="267" t="s">
        <v>39</v>
      </c>
      <c r="D272" s="269" t="s">
        <v>68</v>
      </c>
      <c r="E272" s="119">
        <v>41600</v>
      </c>
      <c r="F272" s="119"/>
      <c r="G272" s="271">
        <f t="shared" ref="G272" si="63">E272/4*0.95</f>
        <v>9880</v>
      </c>
      <c r="H272" s="271">
        <f>E272/M272</f>
        <v>2080</v>
      </c>
      <c r="I272" s="271">
        <f t="shared" ref="I272" si="64">H272*5*1.01/6</f>
        <v>1750.6666666666667</v>
      </c>
      <c r="L272" s="273"/>
      <c r="M272" s="284">
        <v>20</v>
      </c>
      <c r="N272" s="221"/>
      <c r="O272" s="224"/>
      <c r="P272" s="225"/>
    </row>
    <row r="273" spans="1:16384" s="217" customFormat="1" x14ac:dyDescent="0.25">
      <c r="A273" s="267" t="s">
        <v>1058</v>
      </c>
      <c r="B273" s="283" t="s">
        <v>775</v>
      </c>
      <c r="C273" s="267" t="s">
        <v>39</v>
      </c>
      <c r="D273" s="269" t="s">
        <v>68</v>
      </c>
      <c r="E273" s="119"/>
      <c r="F273" s="119">
        <v>15000</v>
      </c>
      <c r="G273" s="271"/>
      <c r="H273" s="271"/>
      <c r="I273" s="278"/>
      <c r="L273" s="273">
        <f>F273/M273</f>
        <v>625</v>
      </c>
      <c r="M273" s="284">
        <v>24</v>
      </c>
      <c r="N273" s="221"/>
      <c r="O273" s="224"/>
      <c r="P273" s="225"/>
    </row>
    <row r="274" spans="1:16384" s="217" customFormat="1" x14ac:dyDescent="0.25">
      <c r="A274" s="267" t="s">
        <v>1179</v>
      </c>
      <c r="B274" s="283" t="s">
        <v>770</v>
      </c>
      <c r="C274" s="267" t="s">
        <v>39</v>
      </c>
      <c r="D274" s="269" t="s">
        <v>68</v>
      </c>
      <c r="E274" s="119">
        <v>41600</v>
      </c>
      <c r="F274" s="119"/>
      <c r="G274" s="271">
        <f t="shared" ref="G274" si="65">E274/4*0.95</f>
        <v>9880</v>
      </c>
      <c r="H274" s="271">
        <f>E274/M274</f>
        <v>2080</v>
      </c>
      <c r="I274" s="271">
        <f t="shared" ref="I274" si="66">H274*5*1.01/6</f>
        <v>1750.6666666666667</v>
      </c>
      <c r="L274" s="273"/>
      <c r="M274" s="284">
        <v>20</v>
      </c>
      <c r="N274" s="221"/>
      <c r="O274" s="224"/>
      <c r="P274" s="225"/>
    </row>
    <row r="275" spans="1:16384" s="217" customFormat="1" x14ac:dyDescent="0.25">
      <c r="A275" s="267" t="s">
        <v>1284</v>
      </c>
      <c r="B275" s="283" t="s">
        <v>776</v>
      </c>
      <c r="C275" s="267" t="s">
        <v>39</v>
      </c>
      <c r="D275" s="269" t="s">
        <v>68</v>
      </c>
      <c r="E275" s="119"/>
      <c r="F275" s="119">
        <v>15000</v>
      </c>
      <c r="G275" s="271"/>
      <c r="H275" s="271"/>
      <c r="I275" s="278"/>
      <c r="L275" s="273">
        <f>F275/M275</f>
        <v>625</v>
      </c>
      <c r="M275" s="284">
        <v>24</v>
      </c>
      <c r="N275" s="221"/>
      <c r="O275" s="224"/>
      <c r="P275" s="225"/>
    </row>
    <row r="276" spans="1:16384" s="217" customFormat="1" x14ac:dyDescent="0.25">
      <c r="A276" s="267" t="s">
        <v>1285</v>
      </c>
      <c r="B276" s="283" t="s">
        <v>771</v>
      </c>
      <c r="C276" s="267" t="s">
        <v>39</v>
      </c>
      <c r="D276" s="269" t="s">
        <v>68</v>
      </c>
      <c r="E276" s="119">
        <v>41600</v>
      </c>
      <c r="F276" s="119"/>
      <c r="G276" s="271">
        <f t="shared" ref="G276" si="67">E276/4*0.95</f>
        <v>9880</v>
      </c>
      <c r="H276" s="271">
        <f>E276/M276</f>
        <v>2080</v>
      </c>
      <c r="I276" s="271">
        <f t="shared" ref="I276" si="68">H276*5*1.01/6</f>
        <v>1750.6666666666667</v>
      </c>
      <c r="L276" s="273"/>
      <c r="M276" s="284">
        <v>20</v>
      </c>
      <c r="N276" s="221"/>
      <c r="O276" s="224"/>
      <c r="P276" s="225"/>
    </row>
    <row r="277" spans="1:16384" s="217" customFormat="1" x14ac:dyDescent="0.25">
      <c r="A277" s="267" t="s">
        <v>1286</v>
      </c>
      <c r="B277" s="283" t="s">
        <v>777</v>
      </c>
      <c r="C277" s="267" t="s">
        <v>39</v>
      </c>
      <c r="D277" s="269" t="s">
        <v>68</v>
      </c>
      <c r="E277" s="119"/>
      <c r="F277" s="119">
        <v>15000</v>
      </c>
      <c r="G277" s="271"/>
      <c r="H277" s="271"/>
      <c r="I277" s="278"/>
      <c r="L277" s="273">
        <f>F277/M277</f>
        <v>625</v>
      </c>
      <c r="M277" s="284">
        <v>24</v>
      </c>
      <c r="N277" s="221"/>
      <c r="O277" s="224"/>
      <c r="P277" s="225"/>
    </row>
    <row r="278" spans="1:16384" s="229" customFormat="1" x14ac:dyDescent="0.25">
      <c r="A278" s="267" t="s">
        <v>1287</v>
      </c>
      <c r="B278" s="268" t="s">
        <v>900</v>
      </c>
      <c r="C278" s="267" t="s">
        <v>39</v>
      </c>
      <c r="D278" s="269" t="s">
        <v>68</v>
      </c>
      <c r="E278" s="119">
        <v>33280</v>
      </c>
      <c r="F278" s="119"/>
      <c r="G278" s="271">
        <f t="shared" ref="G278" si="69">E278/4*0.95</f>
        <v>7904</v>
      </c>
      <c r="H278" s="271">
        <f>E278/M278</f>
        <v>1664</v>
      </c>
      <c r="I278" s="271">
        <f t="shared" ref="I278" si="70">H278*5*1.01/6</f>
        <v>1400.5333333333335</v>
      </c>
      <c r="J278" s="275"/>
      <c r="L278" s="278"/>
      <c r="M278" s="284">
        <v>20</v>
      </c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  <c r="Z278" s="221"/>
      <c r="AA278" s="221"/>
      <c r="AB278" s="221"/>
      <c r="AC278" s="221"/>
      <c r="AD278" s="221"/>
      <c r="AE278" s="221"/>
      <c r="AF278" s="221"/>
      <c r="AG278" s="221"/>
      <c r="AH278" s="221"/>
      <c r="AI278" s="221"/>
      <c r="AJ278" s="221"/>
      <c r="AK278" s="221"/>
      <c r="AL278" s="221"/>
      <c r="AM278" s="221"/>
      <c r="AN278" s="221"/>
      <c r="AO278" s="221"/>
      <c r="AP278" s="221"/>
      <c r="AQ278" s="221"/>
      <c r="AR278" s="221"/>
      <c r="AS278" s="221"/>
      <c r="AT278" s="221"/>
      <c r="AU278" s="221"/>
      <c r="AV278" s="221"/>
      <c r="AW278" s="221"/>
      <c r="AX278" s="221"/>
      <c r="AY278" s="221"/>
      <c r="AZ278" s="221"/>
      <c r="BA278" s="221"/>
      <c r="BB278" s="221"/>
      <c r="BC278" s="221"/>
      <c r="BD278" s="221"/>
      <c r="BE278" s="221"/>
      <c r="BF278" s="221"/>
      <c r="BG278" s="221"/>
      <c r="BH278" s="221"/>
      <c r="BI278" s="221"/>
      <c r="BJ278" s="221"/>
      <c r="BK278" s="221"/>
      <c r="BL278" s="221"/>
      <c r="BM278" s="221"/>
      <c r="BN278" s="221"/>
      <c r="BO278" s="221"/>
      <c r="BP278" s="221"/>
      <c r="BQ278" s="221"/>
      <c r="BR278" s="221"/>
      <c r="BS278" s="221"/>
      <c r="BT278" s="221"/>
      <c r="BU278" s="221"/>
      <c r="BV278" s="221"/>
      <c r="BW278" s="221"/>
      <c r="BX278" s="221"/>
      <c r="BY278" s="221"/>
      <c r="BZ278" s="221"/>
      <c r="CA278" s="221"/>
      <c r="CB278" s="221"/>
      <c r="CC278" s="221"/>
      <c r="CD278" s="221"/>
      <c r="CE278" s="221"/>
      <c r="CF278" s="221"/>
      <c r="CG278" s="221"/>
      <c r="CH278" s="221"/>
      <c r="CI278" s="221"/>
      <c r="CJ278" s="221"/>
      <c r="CK278" s="221"/>
      <c r="CL278" s="221"/>
      <c r="CM278" s="221"/>
      <c r="CN278" s="221"/>
      <c r="CO278" s="221"/>
      <c r="CP278" s="221"/>
      <c r="CQ278" s="221"/>
      <c r="CR278" s="221"/>
      <c r="CS278" s="221"/>
      <c r="CT278" s="221"/>
      <c r="CU278" s="221"/>
      <c r="CV278" s="221"/>
      <c r="CW278" s="221"/>
      <c r="CX278" s="221"/>
      <c r="CY278" s="221"/>
      <c r="CZ278" s="221"/>
      <c r="DA278" s="221"/>
      <c r="DB278" s="221"/>
      <c r="DC278" s="221"/>
      <c r="DD278" s="221"/>
      <c r="DE278" s="221"/>
      <c r="DF278" s="221"/>
      <c r="DG278" s="221"/>
      <c r="DH278" s="221"/>
      <c r="DI278" s="221"/>
      <c r="DJ278" s="221"/>
      <c r="DK278" s="221"/>
      <c r="DL278" s="221"/>
      <c r="DM278" s="221"/>
      <c r="DN278" s="221"/>
      <c r="DO278" s="221"/>
      <c r="DP278" s="221"/>
      <c r="DQ278" s="221"/>
      <c r="DR278" s="221"/>
      <c r="DS278" s="221"/>
      <c r="DT278" s="221"/>
      <c r="DU278" s="221"/>
      <c r="DV278" s="221"/>
      <c r="DW278" s="221"/>
      <c r="DX278" s="221"/>
      <c r="DY278" s="221"/>
      <c r="DZ278" s="221"/>
      <c r="EA278" s="221"/>
      <c r="EB278" s="221"/>
      <c r="EC278" s="221"/>
      <c r="ED278" s="221"/>
      <c r="EE278" s="221"/>
      <c r="EF278" s="221"/>
      <c r="EG278" s="221"/>
      <c r="EH278" s="221"/>
      <c r="EI278" s="221"/>
      <c r="EJ278" s="221"/>
      <c r="EK278" s="221"/>
      <c r="EL278" s="221"/>
      <c r="EM278" s="221"/>
      <c r="EN278" s="221"/>
      <c r="EO278" s="221"/>
      <c r="EP278" s="221"/>
      <c r="EQ278" s="221"/>
      <c r="ER278" s="221"/>
      <c r="ES278" s="221"/>
      <c r="ET278" s="221"/>
      <c r="EU278" s="221"/>
      <c r="EV278" s="221"/>
      <c r="EW278" s="221"/>
      <c r="EX278" s="221"/>
      <c r="EY278" s="221"/>
      <c r="EZ278" s="221"/>
      <c r="FA278" s="221"/>
      <c r="FB278" s="221"/>
      <c r="FC278" s="221"/>
      <c r="FD278" s="221"/>
      <c r="FE278" s="221"/>
      <c r="FF278" s="221"/>
      <c r="FG278" s="221"/>
      <c r="FH278" s="221"/>
      <c r="FI278" s="221"/>
      <c r="FJ278" s="221"/>
      <c r="FK278" s="221"/>
      <c r="FL278" s="221"/>
      <c r="FM278" s="221"/>
      <c r="FN278" s="221"/>
      <c r="FO278" s="221"/>
      <c r="FP278" s="221"/>
      <c r="FQ278" s="221"/>
      <c r="FR278" s="221"/>
      <c r="FS278" s="221"/>
      <c r="FT278" s="221"/>
      <c r="FU278" s="221"/>
      <c r="FV278" s="221"/>
      <c r="FW278" s="221"/>
      <c r="FX278" s="221"/>
      <c r="FY278" s="221"/>
      <c r="FZ278" s="221"/>
      <c r="GA278" s="221"/>
      <c r="GB278" s="221"/>
      <c r="GC278" s="221"/>
      <c r="GD278" s="221"/>
      <c r="GE278" s="221"/>
      <c r="GF278" s="221"/>
      <c r="GG278" s="221"/>
      <c r="GH278" s="221"/>
      <c r="GI278" s="221"/>
      <c r="GJ278" s="221"/>
      <c r="GK278" s="221"/>
      <c r="GL278" s="221"/>
      <c r="GM278" s="221"/>
      <c r="GN278" s="221"/>
      <c r="GO278" s="221"/>
      <c r="GP278" s="221"/>
      <c r="GQ278" s="221"/>
      <c r="GR278" s="221"/>
      <c r="GS278" s="221"/>
      <c r="GT278" s="221"/>
      <c r="GU278" s="221"/>
      <c r="GV278" s="221"/>
      <c r="GW278" s="221"/>
      <c r="GX278" s="221"/>
      <c r="GY278" s="221"/>
      <c r="GZ278" s="221"/>
      <c r="HA278" s="221"/>
      <c r="HB278" s="221"/>
      <c r="HC278" s="221"/>
      <c r="HD278" s="221"/>
      <c r="HE278" s="221"/>
      <c r="HF278" s="221"/>
      <c r="HG278" s="221"/>
      <c r="HH278" s="221"/>
      <c r="HI278" s="221"/>
      <c r="HJ278" s="221"/>
      <c r="HK278" s="221"/>
      <c r="HL278" s="221"/>
      <c r="HM278" s="221"/>
      <c r="HN278" s="221"/>
      <c r="HO278" s="221"/>
      <c r="HP278" s="221"/>
      <c r="HQ278" s="221"/>
      <c r="HR278" s="221"/>
      <c r="HS278" s="221"/>
      <c r="HT278" s="221"/>
      <c r="HU278" s="221"/>
      <c r="HV278" s="221"/>
      <c r="HW278" s="221"/>
      <c r="HX278" s="221"/>
      <c r="HY278" s="221"/>
      <c r="HZ278" s="221"/>
      <c r="IA278" s="221"/>
      <c r="IB278" s="221"/>
      <c r="IC278" s="221"/>
      <c r="ID278" s="221"/>
      <c r="IE278" s="221"/>
      <c r="IF278" s="221"/>
      <c r="IG278" s="221"/>
      <c r="IH278" s="221"/>
      <c r="II278" s="221"/>
      <c r="IJ278" s="221"/>
      <c r="IK278" s="221"/>
      <c r="IL278" s="221"/>
      <c r="IM278" s="221"/>
      <c r="IN278" s="221"/>
      <c r="IO278" s="221"/>
      <c r="IP278" s="221"/>
      <c r="IQ278" s="221"/>
      <c r="IR278" s="221"/>
      <c r="IS278" s="221"/>
      <c r="IT278" s="221"/>
      <c r="IU278" s="221"/>
      <c r="IV278" s="221"/>
      <c r="IW278" s="221"/>
      <c r="IX278" s="221"/>
      <c r="IY278" s="221"/>
      <c r="IZ278" s="221"/>
      <c r="JA278" s="221"/>
      <c r="JB278" s="221"/>
      <c r="JC278" s="221"/>
      <c r="JD278" s="221"/>
      <c r="JE278" s="221"/>
      <c r="JF278" s="221"/>
      <c r="JG278" s="221"/>
      <c r="JH278" s="221"/>
      <c r="JI278" s="221"/>
      <c r="JJ278" s="221"/>
      <c r="JK278" s="221"/>
      <c r="JL278" s="221"/>
      <c r="JM278" s="221"/>
      <c r="JN278" s="221"/>
      <c r="JO278" s="221"/>
      <c r="JP278" s="221"/>
      <c r="JQ278" s="221"/>
      <c r="JR278" s="221"/>
      <c r="JS278" s="221"/>
      <c r="JT278" s="221"/>
      <c r="JU278" s="221"/>
      <c r="JV278" s="221"/>
      <c r="JW278" s="221"/>
      <c r="JX278" s="221"/>
      <c r="JY278" s="221"/>
      <c r="JZ278" s="221"/>
      <c r="KA278" s="221"/>
      <c r="KB278" s="221"/>
      <c r="KC278" s="221"/>
      <c r="KD278" s="221"/>
      <c r="KE278" s="221"/>
      <c r="KF278" s="221"/>
      <c r="KG278" s="221"/>
      <c r="KH278" s="221"/>
      <c r="KI278" s="221"/>
      <c r="KJ278" s="221"/>
      <c r="KK278" s="221"/>
      <c r="KL278" s="221"/>
      <c r="KM278" s="221"/>
      <c r="KN278" s="221"/>
      <c r="KO278" s="221"/>
      <c r="KP278" s="221"/>
      <c r="KQ278" s="221"/>
      <c r="KR278" s="221"/>
      <c r="KS278" s="221"/>
      <c r="KT278" s="221"/>
      <c r="KU278" s="221"/>
      <c r="KV278" s="221"/>
      <c r="KW278" s="221"/>
      <c r="KX278" s="221"/>
      <c r="KY278" s="221"/>
      <c r="KZ278" s="221"/>
      <c r="LA278" s="221"/>
      <c r="LB278" s="221"/>
      <c r="LC278" s="221"/>
      <c r="LD278" s="221"/>
      <c r="LE278" s="221"/>
      <c r="LF278" s="221"/>
      <c r="LG278" s="221"/>
      <c r="LH278" s="221"/>
      <c r="LI278" s="221"/>
      <c r="LJ278" s="221"/>
      <c r="LK278" s="221"/>
      <c r="LL278" s="221"/>
      <c r="LM278" s="221"/>
      <c r="LN278" s="221"/>
      <c r="LO278" s="221"/>
      <c r="LP278" s="221"/>
      <c r="LQ278" s="221"/>
      <c r="LR278" s="221"/>
      <c r="LS278" s="221"/>
      <c r="LT278" s="221"/>
      <c r="LU278" s="221"/>
      <c r="LV278" s="221"/>
      <c r="LW278" s="221"/>
      <c r="LX278" s="221"/>
      <c r="LY278" s="221"/>
      <c r="LZ278" s="221"/>
      <c r="MA278" s="221"/>
      <c r="MB278" s="221"/>
      <c r="MC278" s="221"/>
      <c r="MD278" s="221"/>
      <c r="ME278" s="221"/>
      <c r="MF278" s="221"/>
      <c r="MG278" s="221"/>
      <c r="MH278" s="221"/>
      <c r="MI278" s="221"/>
      <c r="MJ278" s="221"/>
      <c r="MK278" s="221"/>
      <c r="ML278" s="221"/>
      <c r="MM278" s="221"/>
      <c r="MN278" s="221"/>
      <c r="MO278" s="221"/>
      <c r="MP278" s="221"/>
      <c r="MQ278" s="221"/>
      <c r="MR278" s="221"/>
      <c r="MS278" s="221"/>
      <c r="MT278" s="221"/>
      <c r="MU278" s="221"/>
      <c r="MV278" s="221"/>
      <c r="MW278" s="221"/>
      <c r="MX278" s="221"/>
      <c r="MY278" s="221"/>
      <c r="MZ278" s="221"/>
      <c r="NA278" s="221"/>
      <c r="NB278" s="221"/>
      <c r="NC278" s="221"/>
      <c r="ND278" s="221"/>
      <c r="NE278" s="221"/>
      <c r="NF278" s="221"/>
      <c r="NG278" s="221"/>
      <c r="NH278" s="221"/>
      <c r="NI278" s="221"/>
      <c r="NJ278" s="221"/>
      <c r="NK278" s="221"/>
      <c r="NL278" s="221"/>
      <c r="NM278" s="221"/>
      <c r="NN278" s="221"/>
      <c r="NO278" s="221"/>
      <c r="NP278" s="221"/>
      <c r="NQ278" s="221"/>
      <c r="NR278" s="221"/>
      <c r="NS278" s="221"/>
      <c r="NT278" s="221"/>
      <c r="NU278" s="221"/>
      <c r="NV278" s="221"/>
      <c r="NW278" s="221"/>
      <c r="NX278" s="221"/>
      <c r="NY278" s="221"/>
      <c r="NZ278" s="221"/>
      <c r="OA278" s="221"/>
      <c r="OB278" s="221"/>
      <c r="OC278" s="221"/>
      <c r="OD278" s="221"/>
      <c r="OE278" s="221"/>
      <c r="OF278" s="221"/>
      <c r="OG278" s="221"/>
      <c r="OH278" s="221"/>
      <c r="OI278" s="221"/>
      <c r="OJ278" s="221"/>
      <c r="OK278" s="221"/>
      <c r="OL278" s="221"/>
      <c r="OM278" s="221"/>
      <c r="ON278" s="221"/>
      <c r="OO278" s="221"/>
      <c r="OP278" s="221"/>
      <c r="OQ278" s="221"/>
      <c r="OR278" s="221"/>
      <c r="OS278" s="221"/>
      <c r="OT278" s="221"/>
      <c r="OU278" s="221"/>
      <c r="OV278" s="221"/>
      <c r="OW278" s="221"/>
      <c r="OX278" s="221"/>
      <c r="OY278" s="221"/>
      <c r="OZ278" s="221"/>
      <c r="PA278" s="221"/>
      <c r="PB278" s="221"/>
      <c r="PC278" s="221"/>
      <c r="PD278" s="221"/>
      <c r="PE278" s="221"/>
      <c r="PF278" s="221"/>
      <c r="PG278" s="221"/>
      <c r="PH278" s="221"/>
      <c r="PI278" s="221"/>
      <c r="PJ278" s="221"/>
      <c r="PK278" s="221"/>
      <c r="PL278" s="221"/>
      <c r="PM278" s="221"/>
      <c r="PN278" s="221"/>
      <c r="PO278" s="221"/>
      <c r="PP278" s="221"/>
      <c r="PQ278" s="221"/>
      <c r="PR278" s="221"/>
      <c r="PS278" s="221"/>
      <c r="PT278" s="221"/>
      <c r="PU278" s="221"/>
      <c r="PV278" s="221"/>
      <c r="PW278" s="221"/>
      <c r="PX278" s="221"/>
      <c r="PY278" s="221"/>
      <c r="PZ278" s="221"/>
      <c r="QA278" s="221"/>
      <c r="QB278" s="221"/>
      <c r="QC278" s="221"/>
      <c r="QD278" s="221"/>
      <c r="QE278" s="221"/>
      <c r="QF278" s="221"/>
      <c r="QG278" s="221"/>
      <c r="QH278" s="221"/>
      <c r="QI278" s="221"/>
      <c r="QJ278" s="221"/>
      <c r="QK278" s="221"/>
      <c r="QL278" s="221"/>
      <c r="QM278" s="221"/>
      <c r="QN278" s="221"/>
      <c r="QO278" s="221"/>
      <c r="QP278" s="221"/>
      <c r="QQ278" s="221"/>
      <c r="QR278" s="221"/>
      <c r="QS278" s="221"/>
      <c r="QT278" s="221"/>
      <c r="QU278" s="221"/>
      <c r="QV278" s="221"/>
      <c r="QW278" s="221"/>
      <c r="QX278" s="221"/>
      <c r="QY278" s="221"/>
      <c r="QZ278" s="221"/>
      <c r="RA278" s="221"/>
      <c r="RB278" s="221"/>
      <c r="RC278" s="221"/>
      <c r="RD278" s="221"/>
      <c r="RE278" s="221"/>
      <c r="RF278" s="221"/>
      <c r="RG278" s="221"/>
      <c r="RH278" s="221"/>
      <c r="RI278" s="221"/>
      <c r="RJ278" s="221"/>
      <c r="RK278" s="221"/>
      <c r="RL278" s="221"/>
      <c r="RM278" s="221"/>
      <c r="RN278" s="221"/>
      <c r="RO278" s="221"/>
      <c r="RP278" s="221"/>
      <c r="RQ278" s="221"/>
      <c r="RR278" s="221"/>
      <c r="RS278" s="221"/>
      <c r="RT278" s="221"/>
      <c r="RU278" s="221"/>
      <c r="RV278" s="221"/>
      <c r="RW278" s="221"/>
      <c r="RX278" s="221"/>
      <c r="RY278" s="221"/>
      <c r="RZ278" s="221"/>
      <c r="SA278" s="221"/>
      <c r="SB278" s="221"/>
      <c r="SC278" s="221"/>
      <c r="SD278" s="221"/>
      <c r="SE278" s="221"/>
      <c r="SF278" s="221"/>
      <c r="SG278" s="221"/>
      <c r="SH278" s="221"/>
      <c r="SI278" s="221"/>
      <c r="SJ278" s="221"/>
      <c r="SK278" s="221"/>
      <c r="SL278" s="221"/>
      <c r="SM278" s="221"/>
      <c r="SN278" s="221"/>
      <c r="SO278" s="221"/>
      <c r="SP278" s="221"/>
      <c r="SQ278" s="221"/>
      <c r="SR278" s="221"/>
      <c r="SS278" s="221"/>
      <c r="ST278" s="221"/>
      <c r="SU278" s="221"/>
      <c r="SV278" s="221"/>
      <c r="SW278" s="221"/>
      <c r="SX278" s="221"/>
      <c r="SY278" s="221"/>
      <c r="SZ278" s="221"/>
      <c r="TA278" s="221"/>
      <c r="TB278" s="221"/>
      <c r="TC278" s="221"/>
      <c r="TD278" s="221"/>
      <c r="TE278" s="221"/>
      <c r="TF278" s="221"/>
      <c r="TG278" s="221"/>
      <c r="TH278" s="221"/>
      <c r="TI278" s="221"/>
      <c r="TJ278" s="221"/>
      <c r="TK278" s="221"/>
      <c r="TL278" s="221"/>
      <c r="TM278" s="221"/>
      <c r="TN278" s="221"/>
      <c r="TO278" s="221"/>
      <c r="TP278" s="221"/>
      <c r="TQ278" s="221"/>
      <c r="TR278" s="221"/>
      <c r="TS278" s="221"/>
      <c r="TT278" s="221"/>
      <c r="TU278" s="221"/>
      <c r="TV278" s="221"/>
      <c r="TW278" s="221"/>
      <c r="TX278" s="221"/>
      <c r="TY278" s="221"/>
      <c r="TZ278" s="221"/>
      <c r="UA278" s="221"/>
      <c r="UB278" s="221"/>
      <c r="UC278" s="221"/>
      <c r="UD278" s="221"/>
      <c r="UE278" s="221"/>
      <c r="UF278" s="221"/>
      <c r="UG278" s="221"/>
      <c r="UH278" s="221"/>
      <c r="UI278" s="221"/>
      <c r="UJ278" s="221"/>
      <c r="UK278" s="221"/>
      <c r="UL278" s="221"/>
      <c r="UM278" s="221"/>
      <c r="UN278" s="221"/>
      <c r="UO278" s="221"/>
      <c r="UP278" s="221"/>
      <c r="UQ278" s="221"/>
      <c r="UR278" s="221"/>
      <c r="US278" s="221"/>
      <c r="UT278" s="221"/>
      <c r="UU278" s="221"/>
      <c r="UV278" s="221"/>
      <c r="UW278" s="221"/>
      <c r="UX278" s="221"/>
      <c r="UY278" s="221"/>
      <c r="UZ278" s="221"/>
      <c r="VA278" s="221"/>
      <c r="VB278" s="221"/>
      <c r="VC278" s="221"/>
      <c r="VD278" s="221"/>
      <c r="VE278" s="221"/>
      <c r="VF278" s="221"/>
      <c r="VG278" s="221"/>
      <c r="VH278" s="221"/>
      <c r="VI278" s="221"/>
      <c r="VJ278" s="221"/>
      <c r="VK278" s="221"/>
      <c r="VL278" s="221"/>
      <c r="VM278" s="221"/>
      <c r="VN278" s="221"/>
      <c r="VO278" s="221"/>
      <c r="VP278" s="221"/>
      <c r="VQ278" s="221"/>
      <c r="VR278" s="221"/>
      <c r="VS278" s="221"/>
      <c r="VT278" s="221"/>
      <c r="VU278" s="221"/>
      <c r="VV278" s="221"/>
      <c r="VW278" s="221"/>
      <c r="VX278" s="221"/>
      <c r="VY278" s="221"/>
      <c r="VZ278" s="221"/>
      <c r="WA278" s="221"/>
      <c r="WB278" s="221"/>
      <c r="WC278" s="221"/>
      <c r="WD278" s="221"/>
      <c r="WE278" s="221"/>
      <c r="WF278" s="221"/>
      <c r="WG278" s="221"/>
      <c r="WH278" s="221"/>
      <c r="WI278" s="221"/>
      <c r="WJ278" s="221"/>
      <c r="WK278" s="221"/>
      <c r="WL278" s="221"/>
      <c r="WM278" s="221"/>
      <c r="WN278" s="221"/>
      <c r="WO278" s="221"/>
      <c r="WP278" s="221"/>
      <c r="WQ278" s="221"/>
      <c r="WR278" s="221"/>
      <c r="WS278" s="221"/>
      <c r="WT278" s="221"/>
      <c r="WU278" s="221"/>
      <c r="WV278" s="221"/>
      <c r="WW278" s="221"/>
      <c r="WX278" s="221"/>
      <c r="WY278" s="221"/>
      <c r="WZ278" s="221"/>
      <c r="XA278" s="221"/>
      <c r="XB278" s="221"/>
      <c r="XC278" s="221"/>
      <c r="XD278" s="221"/>
      <c r="XE278" s="221"/>
      <c r="XF278" s="221"/>
      <c r="XG278" s="221"/>
      <c r="XH278" s="221"/>
      <c r="XI278" s="221"/>
      <c r="XJ278" s="221"/>
      <c r="XK278" s="221"/>
      <c r="XL278" s="221"/>
      <c r="XM278" s="221"/>
      <c r="XN278" s="221"/>
      <c r="XO278" s="221"/>
      <c r="XP278" s="221"/>
      <c r="XQ278" s="221"/>
      <c r="XR278" s="221"/>
      <c r="XS278" s="221"/>
      <c r="XT278" s="221"/>
      <c r="XU278" s="221"/>
      <c r="XV278" s="221"/>
      <c r="XW278" s="221"/>
      <c r="XX278" s="221"/>
      <c r="XY278" s="221"/>
      <c r="XZ278" s="221"/>
      <c r="YA278" s="221"/>
      <c r="YB278" s="221"/>
      <c r="YC278" s="221"/>
      <c r="YD278" s="221"/>
      <c r="YE278" s="221"/>
      <c r="YF278" s="221"/>
      <c r="YG278" s="221"/>
      <c r="YH278" s="221"/>
      <c r="YI278" s="221"/>
      <c r="YJ278" s="221"/>
      <c r="YK278" s="221"/>
      <c r="YL278" s="221"/>
      <c r="YM278" s="221"/>
      <c r="YN278" s="221"/>
      <c r="YO278" s="221"/>
      <c r="YP278" s="221"/>
      <c r="YQ278" s="221"/>
      <c r="YR278" s="221"/>
      <c r="YS278" s="221"/>
      <c r="YT278" s="221"/>
      <c r="YU278" s="221"/>
      <c r="YV278" s="221"/>
      <c r="YW278" s="221"/>
      <c r="YX278" s="221"/>
      <c r="YY278" s="221"/>
      <c r="YZ278" s="221"/>
      <c r="ZA278" s="221"/>
      <c r="ZB278" s="221"/>
      <c r="ZC278" s="221"/>
      <c r="ZD278" s="221"/>
      <c r="ZE278" s="221"/>
      <c r="ZF278" s="221"/>
      <c r="ZG278" s="221"/>
      <c r="ZH278" s="221"/>
      <c r="ZI278" s="221"/>
      <c r="ZJ278" s="221"/>
      <c r="ZK278" s="221"/>
      <c r="ZL278" s="221"/>
      <c r="ZM278" s="221"/>
      <c r="ZN278" s="221"/>
      <c r="ZO278" s="221"/>
      <c r="ZP278" s="221"/>
      <c r="ZQ278" s="221"/>
      <c r="ZR278" s="221"/>
      <c r="ZS278" s="221"/>
      <c r="ZT278" s="221"/>
      <c r="ZU278" s="221"/>
      <c r="ZV278" s="221"/>
      <c r="ZW278" s="221"/>
      <c r="ZX278" s="221"/>
      <c r="ZY278" s="221"/>
      <c r="ZZ278" s="221"/>
      <c r="AAA278" s="221"/>
      <c r="AAB278" s="221"/>
      <c r="AAC278" s="221"/>
      <c r="AAD278" s="221"/>
      <c r="AAE278" s="221"/>
      <c r="AAF278" s="221"/>
      <c r="AAG278" s="221"/>
      <c r="AAH278" s="221"/>
      <c r="AAI278" s="221"/>
      <c r="AAJ278" s="221"/>
      <c r="AAK278" s="221"/>
      <c r="AAL278" s="221"/>
      <c r="AAM278" s="221"/>
      <c r="AAN278" s="221"/>
      <c r="AAO278" s="221"/>
      <c r="AAP278" s="221"/>
      <c r="AAQ278" s="221"/>
      <c r="AAR278" s="221"/>
      <c r="AAS278" s="221"/>
      <c r="AAT278" s="221"/>
      <c r="AAU278" s="221"/>
      <c r="AAV278" s="221"/>
      <c r="AAW278" s="221"/>
      <c r="AAX278" s="221"/>
      <c r="AAY278" s="221"/>
      <c r="AAZ278" s="221"/>
      <c r="ABA278" s="221"/>
      <c r="ABB278" s="221"/>
      <c r="ABC278" s="221"/>
      <c r="ABD278" s="221"/>
      <c r="ABE278" s="221"/>
      <c r="ABF278" s="221"/>
      <c r="ABG278" s="221"/>
      <c r="ABH278" s="221"/>
      <c r="ABI278" s="221"/>
      <c r="ABJ278" s="221"/>
      <c r="ABK278" s="221"/>
      <c r="ABL278" s="221"/>
      <c r="ABM278" s="221"/>
      <c r="ABN278" s="221"/>
      <c r="ABO278" s="221"/>
      <c r="ABP278" s="221"/>
      <c r="ABQ278" s="221"/>
      <c r="ABR278" s="221"/>
      <c r="ABS278" s="221"/>
      <c r="ABT278" s="221"/>
      <c r="ABU278" s="221"/>
      <c r="ABV278" s="221"/>
      <c r="ABW278" s="221"/>
      <c r="ABX278" s="221"/>
      <c r="ABY278" s="221"/>
      <c r="ABZ278" s="221"/>
      <c r="ACA278" s="221"/>
      <c r="ACB278" s="221"/>
      <c r="ACC278" s="221"/>
      <c r="ACD278" s="221"/>
      <c r="ACE278" s="221"/>
      <c r="ACF278" s="221"/>
      <c r="ACG278" s="221"/>
      <c r="ACH278" s="221"/>
      <c r="ACI278" s="221"/>
      <c r="ACJ278" s="221"/>
      <c r="ACK278" s="221"/>
      <c r="ACL278" s="221"/>
      <c r="ACM278" s="221"/>
      <c r="ACN278" s="221"/>
      <c r="ACO278" s="221"/>
      <c r="ACP278" s="221"/>
      <c r="ACQ278" s="221"/>
      <c r="ACR278" s="221"/>
      <c r="ACS278" s="221"/>
      <c r="ACT278" s="221"/>
      <c r="ACU278" s="221"/>
      <c r="ACV278" s="221"/>
      <c r="ACW278" s="221"/>
      <c r="ACX278" s="221"/>
      <c r="ACY278" s="221"/>
      <c r="ACZ278" s="221"/>
      <c r="ADA278" s="221"/>
      <c r="ADB278" s="221"/>
      <c r="ADC278" s="221"/>
      <c r="ADD278" s="221"/>
      <c r="ADE278" s="221"/>
      <c r="ADF278" s="221"/>
      <c r="ADG278" s="221"/>
      <c r="ADH278" s="221"/>
      <c r="ADI278" s="221"/>
      <c r="ADJ278" s="221"/>
      <c r="ADK278" s="221"/>
      <c r="ADL278" s="221"/>
      <c r="ADM278" s="221"/>
      <c r="ADN278" s="221"/>
      <c r="ADO278" s="221"/>
      <c r="ADP278" s="221"/>
      <c r="ADQ278" s="221"/>
      <c r="ADR278" s="221"/>
      <c r="ADS278" s="221"/>
      <c r="ADT278" s="221"/>
      <c r="ADU278" s="221"/>
      <c r="ADV278" s="221"/>
      <c r="ADW278" s="221"/>
      <c r="ADX278" s="221"/>
      <c r="ADY278" s="221"/>
      <c r="ADZ278" s="221"/>
      <c r="AEA278" s="221"/>
      <c r="AEB278" s="221"/>
      <c r="AEC278" s="221"/>
      <c r="AED278" s="221"/>
      <c r="AEE278" s="221"/>
      <c r="AEF278" s="221"/>
      <c r="AEG278" s="221"/>
      <c r="AEH278" s="221"/>
      <c r="AEI278" s="221"/>
      <c r="AEJ278" s="221"/>
      <c r="AEK278" s="221"/>
      <c r="AEL278" s="221"/>
      <c r="AEM278" s="221"/>
      <c r="AEN278" s="221"/>
      <c r="AEO278" s="221"/>
      <c r="AEP278" s="221"/>
      <c r="AEQ278" s="221"/>
      <c r="AER278" s="221"/>
      <c r="AES278" s="221"/>
      <c r="AET278" s="221"/>
      <c r="AEU278" s="221"/>
      <c r="AEV278" s="221"/>
      <c r="AEW278" s="221"/>
      <c r="AEX278" s="221"/>
      <c r="AEY278" s="221"/>
      <c r="AEZ278" s="221"/>
      <c r="AFA278" s="221"/>
      <c r="AFB278" s="221"/>
      <c r="AFC278" s="221"/>
      <c r="AFD278" s="221"/>
      <c r="AFE278" s="221"/>
      <c r="AFF278" s="221"/>
      <c r="AFG278" s="221"/>
      <c r="AFH278" s="221"/>
      <c r="AFI278" s="221"/>
      <c r="AFJ278" s="221"/>
      <c r="AFK278" s="221"/>
      <c r="AFL278" s="221"/>
      <c r="AFM278" s="221"/>
      <c r="AFN278" s="221"/>
      <c r="AFO278" s="221"/>
      <c r="AFP278" s="221"/>
      <c r="AFQ278" s="221"/>
      <c r="AFR278" s="221"/>
      <c r="AFS278" s="221"/>
      <c r="AFT278" s="221"/>
      <c r="AFU278" s="221"/>
      <c r="AFV278" s="221"/>
      <c r="AFW278" s="221"/>
      <c r="AFX278" s="221"/>
      <c r="AFY278" s="221"/>
      <c r="AFZ278" s="221"/>
      <c r="AGA278" s="221"/>
      <c r="AGB278" s="221"/>
      <c r="AGC278" s="221"/>
      <c r="AGD278" s="221"/>
      <c r="AGE278" s="221"/>
      <c r="AGF278" s="221"/>
      <c r="AGG278" s="221"/>
      <c r="AGH278" s="221"/>
      <c r="AGI278" s="221"/>
      <c r="AGJ278" s="221"/>
      <c r="AGK278" s="221"/>
      <c r="AGL278" s="221"/>
      <c r="AGM278" s="221"/>
      <c r="AGN278" s="221"/>
      <c r="AGO278" s="221"/>
      <c r="AGP278" s="221"/>
      <c r="AGQ278" s="221"/>
      <c r="AGR278" s="221"/>
      <c r="AGS278" s="221"/>
      <c r="AGT278" s="221"/>
      <c r="AGU278" s="221"/>
      <c r="AGV278" s="221"/>
      <c r="AGW278" s="221"/>
      <c r="AGX278" s="221"/>
      <c r="AGY278" s="221"/>
      <c r="AGZ278" s="221"/>
      <c r="AHA278" s="221"/>
      <c r="AHB278" s="221"/>
      <c r="AHC278" s="221"/>
      <c r="AHD278" s="221"/>
      <c r="AHE278" s="221"/>
      <c r="AHF278" s="221"/>
      <c r="AHG278" s="221"/>
      <c r="AHH278" s="221"/>
      <c r="AHI278" s="221"/>
      <c r="AHJ278" s="221"/>
      <c r="AHK278" s="221"/>
      <c r="AHL278" s="221"/>
      <c r="AHM278" s="221"/>
      <c r="AHN278" s="221"/>
      <c r="AHO278" s="221"/>
      <c r="AHP278" s="221"/>
      <c r="AHQ278" s="221"/>
      <c r="AHR278" s="221"/>
      <c r="AHS278" s="221"/>
      <c r="AHT278" s="221"/>
      <c r="AHU278" s="221"/>
      <c r="AHV278" s="221"/>
      <c r="AHW278" s="221"/>
      <c r="AHX278" s="221"/>
      <c r="AHY278" s="221"/>
      <c r="AHZ278" s="221"/>
      <c r="AIA278" s="221"/>
      <c r="AIB278" s="221"/>
      <c r="AIC278" s="221"/>
      <c r="AID278" s="221"/>
      <c r="AIE278" s="221"/>
      <c r="AIF278" s="221"/>
      <c r="AIG278" s="221"/>
      <c r="AIH278" s="221"/>
      <c r="AII278" s="221"/>
      <c r="AIJ278" s="221"/>
      <c r="AIK278" s="221"/>
      <c r="AIL278" s="221"/>
      <c r="AIM278" s="221"/>
      <c r="AIN278" s="221"/>
      <c r="AIO278" s="221"/>
      <c r="AIP278" s="221"/>
      <c r="AIQ278" s="221"/>
      <c r="AIR278" s="221"/>
      <c r="AIS278" s="221"/>
      <c r="AIT278" s="221"/>
      <c r="AIU278" s="221"/>
      <c r="AIV278" s="221"/>
      <c r="AIW278" s="221"/>
      <c r="AIX278" s="221"/>
      <c r="AIY278" s="221"/>
      <c r="AIZ278" s="221"/>
      <c r="AJA278" s="221"/>
      <c r="AJB278" s="221"/>
      <c r="AJC278" s="221"/>
      <c r="AJD278" s="221"/>
      <c r="AJE278" s="221"/>
      <c r="AJF278" s="221"/>
      <c r="AJG278" s="221"/>
      <c r="AJH278" s="221"/>
      <c r="AJI278" s="221"/>
      <c r="AJJ278" s="221"/>
      <c r="AJK278" s="221"/>
      <c r="AJL278" s="221"/>
      <c r="AJM278" s="221"/>
      <c r="AJN278" s="221"/>
      <c r="AJO278" s="221"/>
      <c r="AJP278" s="221"/>
      <c r="AJQ278" s="221"/>
      <c r="AJR278" s="221"/>
      <c r="AJS278" s="221"/>
      <c r="AJT278" s="221"/>
      <c r="AJU278" s="221"/>
      <c r="AJV278" s="221"/>
      <c r="AJW278" s="221"/>
      <c r="AJX278" s="221"/>
      <c r="AJY278" s="221"/>
      <c r="AJZ278" s="221"/>
      <c r="AKA278" s="221"/>
      <c r="AKB278" s="221"/>
      <c r="AKC278" s="221"/>
      <c r="AKD278" s="221"/>
      <c r="AKE278" s="221"/>
      <c r="AKF278" s="221"/>
      <c r="AKG278" s="221"/>
      <c r="AKH278" s="221"/>
      <c r="AKI278" s="221"/>
      <c r="AKJ278" s="221"/>
      <c r="AKK278" s="221"/>
      <c r="AKL278" s="221"/>
      <c r="AKM278" s="221"/>
      <c r="AKN278" s="221"/>
      <c r="AKO278" s="221"/>
      <c r="AKP278" s="221"/>
      <c r="AKQ278" s="221"/>
      <c r="AKR278" s="221"/>
      <c r="AKS278" s="221"/>
      <c r="AKT278" s="221"/>
      <c r="AKU278" s="221"/>
      <c r="AKV278" s="221"/>
      <c r="AKW278" s="221"/>
      <c r="AKX278" s="221"/>
      <c r="AKY278" s="221"/>
      <c r="AKZ278" s="221"/>
      <c r="ALA278" s="221"/>
      <c r="ALB278" s="221"/>
      <c r="ALC278" s="221"/>
      <c r="ALD278" s="221"/>
      <c r="ALE278" s="221"/>
      <c r="ALF278" s="221"/>
      <c r="ALG278" s="221"/>
      <c r="ALH278" s="221"/>
      <c r="ALI278" s="221"/>
      <c r="ALJ278" s="221"/>
      <c r="ALK278" s="221"/>
      <c r="ALL278" s="221"/>
      <c r="ALM278" s="221"/>
      <c r="ALN278" s="221"/>
      <c r="ALO278" s="221"/>
      <c r="ALP278" s="221"/>
      <c r="ALQ278" s="221"/>
      <c r="ALR278" s="221"/>
      <c r="ALS278" s="221"/>
      <c r="ALT278" s="221"/>
      <c r="ALU278" s="221"/>
      <c r="ALV278" s="221"/>
      <c r="ALW278" s="221"/>
      <c r="ALX278" s="221"/>
      <c r="ALY278" s="221"/>
      <c r="ALZ278" s="221"/>
      <c r="AMA278" s="221"/>
      <c r="AMB278" s="221"/>
      <c r="AMC278" s="221"/>
      <c r="AMD278" s="221"/>
      <c r="AME278" s="221"/>
      <c r="AMF278" s="221"/>
      <c r="AMG278" s="221"/>
      <c r="AMH278" s="221"/>
      <c r="AMI278" s="221"/>
      <c r="AMJ278" s="221"/>
      <c r="AMK278" s="221"/>
      <c r="AML278" s="221"/>
      <c r="AMM278" s="221"/>
      <c r="AMN278" s="221"/>
      <c r="AMO278" s="221"/>
      <c r="AMP278" s="221"/>
      <c r="AMQ278" s="221"/>
      <c r="AMR278" s="221"/>
      <c r="AMS278" s="221"/>
      <c r="AMT278" s="221"/>
      <c r="AMU278" s="221"/>
      <c r="AMV278" s="221"/>
      <c r="AMW278" s="221"/>
      <c r="AMX278" s="221"/>
      <c r="AMY278" s="221"/>
      <c r="AMZ278" s="221"/>
      <c r="ANA278" s="221"/>
      <c r="ANB278" s="221"/>
      <c r="ANC278" s="221"/>
      <c r="AND278" s="221"/>
      <c r="ANE278" s="221"/>
      <c r="ANF278" s="221"/>
      <c r="ANG278" s="221"/>
      <c r="ANH278" s="221"/>
      <c r="ANI278" s="221"/>
      <c r="ANJ278" s="221"/>
      <c r="ANK278" s="221"/>
      <c r="ANL278" s="221"/>
      <c r="ANM278" s="221"/>
      <c r="ANN278" s="221"/>
      <c r="ANO278" s="221"/>
      <c r="ANP278" s="221"/>
      <c r="ANQ278" s="221"/>
      <c r="ANR278" s="221"/>
      <c r="ANS278" s="221"/>
      <c r="ANT278" s="221"/>
      <c r="ANU278" s="221"/>
      <c r="ANV278" s="221"/>
      <c r="ANW278" s="221"/>
      <c r="ANX278" s="221"/>
      <c r="ANY278" s="221"/>
      <c r="ANZ278" s="221"/>
      <c r="AOA278" s="221"/>
      <c r="AOB278" s="221"/>
      <c r="AOC278" s="221"/>
      <c r="AOD278" s="221"/>
      <c r="AOE278" s="221"/>
      <c r="AOF278" s="221"/>
      <c r="AOG278" s="221"/>
      <c r="AOH278" s="221"/>
      <c r="AOI278" s="221"/>
      <c r="AOJ278" s="221"/>
      <c r="AOK278" s="221"/>
      <c r="AOL278" s="221"/>
      <c r="AOM278" s="221"/>
      <c r="AON278" s="221"/>
      <c r="AOO278" s="221"/>
      <c r="AOP278" s="221"/>
      <c r="AOQ278" s="221"/>
      <c r="AOR278" s="221"/>
      <c r="AOS278" s="221"/>
      <c r="AOT278" s="221"/>
      <c r="AOU278" s="221"/>
      <c r="AOV278" s="221"/>
      <c r="AOW278" s="221"/>
      <c r="AOX278" s="221"/>
      <c r="AOY278" s="221"/>
      <c r="AOZ278" s="221"/>
      <c r="APA278" s="221"/>
      <c r="APB278" s="221"/>
      <c r="APC278" s="221"/>
      <c r="APD278" s="221"/>
      <c r="APE278" s="221"/>
      <c r="APF278" s="221"/>
      <c r="APG278" s="221"/>
      <c r="APH278" s="221"/>
      <c r="API278" s="221"/>
      <c r="APJ278" s="221"/>
      <c r="APK278" s="221"/>
      <c r="APL278" s="221"/>
      <c r="APM278" s="221"/>
      <c r="APN278" s="221"/>
      <c r="APO278" s="221"/>
      <c r="APP278" s="221"/>
      <c r="APQ278" s="221"/>
      <c r="APR278" s="221"/>
      <c r="APS278" s="221"/>
      <c r="APT278" s="221"/>
      <c r="APU278" s="221"/>
      <c r="APV278" s="221"/>
      <c r="APW278" s="221"/>
      <c r="APX278" s="221"/>
      <c r="APY278" s="221"/>
      <c r="APZ278" s="221"/>
      <c r="AQA278" s="221"/>
      <c r="AQB278" s="221"/>
      <c r="AQC278" s="221"/>
      <c r="AQD278" s="221"/>
      <c r="AQE278" s="221"/>
      <c r="AQF278" s="221"/>
      <c r="AQG278" s="221"/>
      <c r="AQH278" s="221"/>
      <c r="AQI278" s="221"/>
      <c r="AQJ278" s="221"/>
      <c r="AQK278" s="221"/>
      <c r="AQL278" s="221"/>
      <c r="AQM278" s="221"/>
      <c r="AQN278" s="221"/>
      <c r="AQO278" s="221"/>
      <c r="AQP278" s="221"/>
      <c r="AQQ278" s="221"/>
      <c r="AQR278" s="221"/>
      <c r="AQS278" s="221"/>
      <c r="AQT278" s="221"/>
      <c r="AQU278" s="221"/>
      <c r="AQV278" s="221"/>
      <c r="AQW278" s="221"/>
      <c r="AQX278" s="221"/>
      <c r="AQY278" s="221"/>
      <c r="AQZ278" s="221"/>
      <c r="ARA278" s="221"/>
      <c r="ARB278" s="221"/>
      <c r="ARC278" s="221"/>
      <c r="ARD278" s="221"/>
      <c r="ARE278" s="221"/>
      <c r="ARF278" s="221"/>
      <c r="ARG278" s="221"/>
      <c r="ARH278" s="221"/>
      <c r="ARI278" s="221"/>
      <c r="ARJ278" s="221"/>
      <c r="ARK278" s="221"/>
      <c r="ARL278" s="221"/>
      <c r="ARM278" s="221"/>
      <c r="ARN278" s="221"/>
      <c r="ARO278" s="221"/>
      <c r="ARP278" s="221"/>
      <c r="ARQ278" s="221"/>
      <c r="ARR278" s="221"/>
      <c r="ARS278" s="221"/>
      <c r="ART278" s="221"/>
      <c r="ARU278" s="221"/>
      <c r="ARV278" s="221"/>
      <c r="ARW278" s="221"/>
      <c r="ARX278" s="221"/>
      <c r="ARY278" s="221"/>
      <c r="ARZ278" s="221"/>
      <c r="ASA278" s="221"/>
      <c r="ASB278" s="221"/>
      <c r="ASC278" s="221"/>
      <c r="ASD278" s="221"/>
      <c r="ASE278" s="221"/>
      <c r="ASF278" s="221"/>
      <c r="ASG278" s="221"/>
      <c r="ASH278" s="221"/>
      <c r="ASI278" s="221"/>
      <c r="ASJ278" s="221"/>
      <c r="ASK278" s="221"/>
      <c r="ASL278" s="221"/>
      <c r="ASM278" s="221"/>
      <c r="ASN278" s="221"/>
      <c r="ASO278" s="221"/>
      <c r="ASP278" s="221"/>
      <c r="ASQ278" s="221"/>
      <c r="ASR278" s="221"/>
      <c r="ASS278" s="221"/>
      <c r="AST278" s="221"/>
      <c r="ASU278" s="221"/>
      <c r="ASV278" s="221"/>
      <c r="ASW278" s="221"/>
      <c r="ASX278" s="221"/>
      <c r="ASY278" s="221"/>
      <c r="ASZ278" s="221"/>
      <c r="ATA278" s="221"/>
      <c r="ATB278" s="221"/>
      <c r="ATC278" s="221"/>
      <c r="ATD278" s="221"/>
      <c r="ATE278" s="221"/>
      <c r="ATF278" s="221"/>
      <c r="ATG278" s="221"/>
      <c r="ATH278" s="221"/>
      <c r="ATI278" s="221"/>
      <c r="ATJ278" s="221"/>
      <c r="ATK278" s="221"/>
      <c r="ATL278" s="221"/>
      <c r="ATM278" s="221"/>
      <c r="ATN278" s="221"/>
      <c r="ATO278" s="221"/>
      <c r="ATP278" s="221"/>
      <c r="ATQ278" s="221"/>
      <c r="ATR278" s="221"/>
      <c r="ATS278" s="221"/>
      <c r="ATT278" s="221"/>
      <c r="ATU278" s="221"/>
      <c r="ATV278" s="221"/>
      <c r="ATW278" s="221"/>
      <c r="ATX278" s="221"/>
      <c r="ATY278" s="221"/>
      <c r="ATZ278" s="221"/>
      <c r="AUA278" s="221"/>
      <c r="AUB278" s="221"/>
      <c r="AUC278" s="221"/>
      <c r="AUD278" s="221"/>
      <c r="AUE278" s="221"/>
      <c r="AUF278" s="221"/>
      <c r="AUG278" s="221"/>
      <c r="AUH278" s="221"/>
      <c r="AUI278" s="221"/>
      <c r="AUJ278" s="221"/>
      <c r="AUK278" s="221"/>
      <c r="AUL278" s="221"/>
      <c r="AUM278" s="221"/>
      <c r="AUN278" s="221"/>
      <c r="AUO278" s="221"/>
      <c r="AUP278" s="221"/>
      <c r="AUQ278" s="221"/>
      <c r="AUR278" s="221"/>
      <c r="AUS278" s="221"/>
      <c r="AUT278" s="221"/>
      <c r="AUU278" s="221"/>
      <c r="AUV278" s="221"/>
      <c r="AUW278" s="221"/>
      <c r="AUX278" s="221"/>
      <c r="AUY278" s="221"/>
      <c r="AUZ278" s="221"/>
      <c r="AVA278" s="221"/>
      <c r="AVB278" s="221"/>
      <c r="AVC278" s="221"/>
      <c r="AVD278" s="221"/>
      <c r="AVE278" s="221"/>
      <c r="AVF278" s="221"/>
      <c r="AVG278" s="221"/>
      <c r="AVH278" s="221"/>
      <c r="AVI278" s="221"/>
      <c r="AVJ278" s="221"/>
      <c r="AVK278" s="221"/>
      <c r="AVL278" s="221"/>
      <c r="AVM278" s="221"/>
      <c r="AVN278" s="221"/>
      <c r="AVO278" s="221"/>
      <c r="AVP278" s="221"/>
      <c r="AVQ278" s="221"/>
      <c r="AVR278" s="221"/>
      <c r="AVS278" s="221"/>
      <c r="AVT278" s="221"/>
      <c r="AVU278" s="221"/>
      <c r="AVV278" s="221"/>
      <c r="AVW278" s="221"/>
      <c r="AVX278" s="221"/>
      <c r="AVY278" s="221"/>
      <c r="AVZ278" s="221"/>
      <c r="AWA278" s="221"/>
      <c r="AWB278" s="221"/>
      <c r="AWC278" s="221"/>
      <c r="AWD278" s="221"/>
      <c r="AWE278" s="221"/>
      <c r="AWF278" s="221"/>
      <c r="AWG278" s="221"/>
      <c r="AWH278" s="221"/>
      <c r="AWI278" s="221"/>
      <c r="AWJ278" s="221"/>
      <c r="AWK278" s="221"/>
      <c r="AWL278" s="221"/>
      <c r="AWM278" s="221"/>
      <c r="AWN278" s="221"/>
      <c r="AWO278" s="221"/>
      <c r="AWP278" s="221"/>
      <c r="AWQ278" s="221"/>
      <c r="AWR278" s="221"/>
      <c r="AWS278" s="221"/>
      <c r="AWT278" s="221"/>
      <c r="AWU278" s="221"/>
      <c r="AWV278" s="221"/>
      <c r="AWW278" s="221"/>
      <c r="AWX278" s="221"/>
      <c r="AWY278" s="221"/>
      <c r="AWZ278" s="221"/>
      <c r="AXA278" s="221"/>
      <c r="AXB278" s="221"/>
      <c r="AXC278" s="221"/>
      <c r="AXD278" s="221"/>
      <c r="AXE278" s="221"/>
      <c r="AXF278" s="221"/>
      <c r="AXG278" s="221"/>
      <c r="AXH278" s="221"/>
      <c r="AXI278" s="221"/>
      <c r="AXJ278" s="221"/>
      <c r="AXK278" s="221"/>
      <c r="AXL278" s="221"/>
      <c r="AXM278" s="221"/>
      <c r="AXN278" s="221"/>
      <c r="AXO278" s="221"/>
      <c r="AXP278" s="221"/>
      <c r="AXQ278" s="221"/>
      <c r="AXR278" s="221"/>
      <c r="AXS278" s="221"/>
      <c r="AXT278" s="221"/>
      <c r="AXU278" s="221"/>
      <c r="AXV278" s="221"/>
      <c r="AXW278" s="221"/>
      <c r="AXX278" s="221"/>
      <c r="AXY278" s="221"/>
      <c r="AXZ278" s="221"/>
      <c r="AYA278" s="221"/>
      <c r="AYB278" s="221"/>
      <c r="AYC278" s="221"/>
      <c r="AYD278" s="221"/>
      <c r="AYE278" s="221"/>
      <c r="AYF278" s="221"/>
      <c r="AYG278" s="221"/>
      <c r="AYH278" s="221"/>
      <c r="AYI278" s="221"/>
      <c r="AYJ278" s="221"/>
      <c r="AYK278" s="221"/>
      <c r="AYL278" s="221"/>
      <c r="AYM278" s="221"/>
      <c r="AYN278" s="221"/>
      <c r="AYO278" s="221"/>
      <c r="AYP278" s="221"/>
      <c r="AYQ278" s="221"/>
      <c r="AYR278" s="221"/>
      <c r="AYS278" s="221"/>
      <c r="AYT278" s="221"/>
      <c r="AYU278" s="221"/>
      <c r="AYV278" s="221"/>
      <c r="AYW278" s="221"/>
      <c r="AYX278" s="221"/>
      <c r="AYY278" s="221"/>
      <c r="AYZ278" s="221"/>
      <c r="AZA278" s="221"/>
      <c r="AZB278" s="221"/>
      <c r="AZC278" s="221"/>
      <c r="AZD278" s="221"/>
      <c r="AZE278" s="221"/>
      <c r="AZF278" s="221"/>
      <c r="AZG278" s="221"/>
      <c r="AZH278" s="221"/>
      <c r="AZI278" s="221"/>
      <c r="AZJ278" s="221"/>
      <c r="AZK278" s="221"/>
      <c r="AZL278" s="221"/>
      <c r="AZM278" s="221"/>
      <c r="AZN278" s="221"/>
      <c r="AZO278" s="221"/>
      <c r="AZP278" s="221"/>
      <c r="AZQ278" s="221"/>
      <c r="AZR278" s="221"/>
      <c r="AZS278" s="221"/>
      <c r="AZT278" s="221"/>
      <c r="AZU278" s="221"/>
      <c r="AZV278" s="221"/>
      <c r="AZW278" s="221"/>
      <c r="AZX278" s="221"/>
      <c r="AZY278" s="221"/>
      <c r="AZZ278" s="221"/>
      <c r="BAA278" s="221"/>
      <c r="BAB278" s="221"/>
      <c r="BAC278" s="221"/>
      <c r="BAD278" s="221"/>
      <c r="BAE278" s="221"/>
      <c r="BAF278" s="221"/>
      <c r="BAG278" s="221"/>
      <c r="BAH278" s="221"/>
      <c r="BAI278" s="221"/>
      <c r="BAJ278" s="221"/>
      <c r="BAK278" s="221"/>
      <c r="BAL278" s="221"/>
      <c r="BAM278" s="221"/>
      <c r="BAN278" s="221"/>
      <c r="BAO278" s="221"/>
      <c r="BAP278" s="221"/>
      <c r="BAQ278" s="221"/>
      <c r="BAR278" s="221"/>
      <c r="BAS278" s="221"/>
      <c r="BAT278" s="221"/>
      <c r="BAU278" s="221"/>
      <c r="BAV278" s="221"/>
      <c r="BAW278" s="221"/>
      <c r="BAX278" s="221"/>
      <c r="BAY278" s="221"/>
      <c r="BAZ278" s="221"/>
      <c r="BBA278" s="221"/>
      <c r="BBB278" s="221"/>
      <c r="BBC278" s="221"/>
      <c r="BBD278" s="221"/>
      <c r="BBE278" s="221"/>
      <c r="BBF278" s="221"/>
      <c r="BBG278" s="221"/>
      <c r="BBH278" s="221"/>
      <c r="BBI278" s="221"/>
      <c r="BBJ278" s="221"/>
      <c r="BBK278" s="221"/>
      <c r="BBL278" s="221"/>
      <c r="BBM278" s="221"/>
      <c r="BBN278" s="221"/>
      <c r="BBO278" s="221"/>
      <c r="BBP278" s="221"/>
      <c r="BBQ278" s="221"/>
      <c r="BBR278" s="221"/>
      <c r="BBS278" s="221"/>
      <c r="BBT278" s="221"/>
      <c r="BBU278" s="221"/>
      <c r="BBV278" s="221"/>
      <c r="BBW278" s="221"/>
      <c r="BBX278" s="221"/>
      <c r="BBY278" s="221"/>
      <c r="BBZ278" s="221"/>
      <c r="BCA278" s="221"/>
      <c r="BCB278" s="221"/>
      <c r="BCC278" s="221"/>
      <c r="BCD278" s="221"/>
      <c r="BCE278" s="221"/>
      <c r="BCF278" s="221"/>
      <c r="BCG278" s="221"/>
      <c r="BCH278" s="221"/>
      <c r="BCI278" s="221"/>
      <c r="BCJ278" s="221"/>
      <c r="BCK278" s="221"/>
      <c r="BCL278" s="221"/>
      <c r="BCM278" s="221"/>
      <c r="BCN278" s="221"/>
      <c r="BCO278" s="221"/>
      <c r="BCP278" s="221"/>
      <c r="BCQ278" s="221"/>
      <c r="BCR278" s="221"/>
      <c r="BCS278" s="221"/>
      <c r="BCT278" s="221"/>
      <c r="BCU278" s="221"/>
      <c r="BCV278" s="221"/>
      <c r="BCW278" s="221"/>
      <c r="BCX278" s="221"/>
      <c r="BCY278" s="221"/>
      <c r="BCZ278" s="221"/>
      <c r="BDA278" s="221"/>
      <c r="BDB278" s="221"/>
      <c r="BDC278" s="221"/>
      <c r="BDD278" s="221"/>
      <c r="BDE278" s="221"/>
      <c r="BDF278" s="221"/>
      <c r="BDG278" s="221"/>
      <c r="BDH278" s="221"/>
      <c r="BDI278" s="221"/>
      <c r="BDJ278" s="221"/>
      <c r="BDK278" s="221"/>
      <c r="BDL278" s="221"/>
      <c r="BDM278" s="221"/>
      <c r="BDN278" s="221"/>
      <c r="BDO278" s="221"/>
      <c r="BDP278" s="221"/>
      <c r="BDQ278" s="221"/>
      <c r="BDR278" s="221"/>
      <c r="BDS278" s="221"/>
      <c r="BDT278" s="221"/>
      <c r="BDU278" s="221"/>
      <c r="BDV278" s="221"/>
      <c r="BDW278" s="221"/>
      <c r="BDX278" s="221"/>
      <c r="BDY278" s="221"/>
      <c r="BDZ278" s="221"/>
      <c r="BEA278" s="221"/>
      <c r="BEB278" s="221"/>
      <c r="BEC278" s="221"/>
      <c r="BED278" s="221"/>
      <c r="BEE278" s="221"/>
      <c r="BEF278" s="221"/>
      <c r="BEG278" s="221"/>
      <c r="BEH278" s="221"/>
      <c r="BEI278" s="221"/>
      <c r="BEJ278" s="221"/>
      <c r="BEK278" s="221"/>
      <c r="BEL278" s="221"/>
      <c r="BEM278" s="221"/>
      <c r="BEN278" s="221"/>
      <c r="BEO278" s="221"/>
      <c r="BEP278" s="221"/>
      <c r="BEQ278" s="221"/>
      <c r="BER278" s="221"/>
      <c r="BES278" s="221"/>
      <c r="BET278" s="221"/>
      <c r="BEU278" s="221"/>
      <c r="BEV278" s="221"/>
      <c r="BEW278" s="221"/>
      <c r="BEX278" s="221"/>
      <c r="BEY278" s="221"/>
      <c r="BEZ278" s="221"/>
      <c r="BFA278" s="221"/>
      <c r="BFB278" s="221"/>
      <c r="BFC278" s="221"/>
      <c r="BFD278" s="221"/>
      <c r="BFE278" s="221"/>
      <c r="BFF278" s="221"/>
      <c r="BFG278" s="221"/>
      <c r="BFH278" s="221"/>
      <c r="BFI278" s="221"/>
      <c r="BFJ278" s="221"/>
      <c r="BFK278" s="221"/>
      <c r="BFL278" s="221"/>
      <c r="BFM278" s="221"/>
      <c r="BFN278" s="221"/>
      <c r="BFO278" s="221"/>
      <c r="BFP278" s="221"/>
      <c r="BFQ278" s="221"/>
      <c r="BFR278" s="221"/>
      <c r="BFS278" s="221"/>
      <c r="BFT278" s="221"/>
      <c r="BFU278" s="221"/>
      <c r="BFV278" s="221"/>
      <c r="BFW278" s="221"/>
      <c r="BFX278" s="221"/>
      <c r="BFY278" s="221"/>
      <c r="BFZ278" s="221"/>
      <c r="BGA278" s="221"/>
      <c r="BGB278" s="221"/>
      <c r="BGC278" s="221"/>
      <c r="BGD278" s="221"/>
      <c r="BGE278" s="221"/>
      <c r="BGF278" s="221"/>
      <c r="BGG278" s="221"/>
      <c r="BGH278" s="221"/>
      <c r="BGI278" s="221"/>
      <c r="BGJ278" s="221"/>
      <c r="BGK278" s="221"/>
      <c r="BGL278" s="221"/>
      <c r="BGM278" s="221"/>
      <c r="BGN278" s="221"/>
      <c r="BGO278" s="221"/>
      <c r="BGP278" s="221"/>
      <c r="BGQ278" s="221"/>
      <c r="BGR278" s="221"/>
      <c r="BGS278" s="221"/>
      <c r="BGT278" s="221"/>
      <c r="BGU278" s="221"/>
      <c r="BGV278" s="221"/>
      <c r="BGW278" s="221"/>
      <c r="BGX278" s="221"/>
      <c r="BGY278" s="221"/>
      <c r="BGZ278" s="221"/>
      <c r="BHA278" s="221"/>
      <c r="BHB278" s="221"/>
      <c r="BHC278" s="221"/>
      <c r="BHD278" s="221"/>
      <c r="BHE278" s="221"/>
      <c r="BHF278" s="221"/>
      <c r="BHG278" s="221"/>
      <c r="BHH278" s="221"/>
      <c r="BHI278" s="221"/>
      <c r="BHJ278" s="221"/>
      <c r="BHK278" s="221"/>
      <c r="BHL278" s="221"/>
      <c r="BHM278" s="221"/>
      <c r="BHN278" s="221"/>
      <c r="BHO278" s="221"/>
      <c r="BHP278" s="221"/>
      <c r="BHQ278" s="221"/>
      <c r="BHR278" s="221"/>
      <c r="BHS278" s="221"/>
      <c r="BHT278" s="221"/>
      <c r="BHU278" s="221"/>
      <c r="BHV278" s="221"/>
      <c r="BHW278" s="221"/>
      <c r="BHX278" s="221"/>
      <c r="BHY278" s="221"/>
      <c r="BHZ278" s="221"/>
      <c r="BIA278" s="221"/>
      <c r="BIB278" s="221"/>
      <c r="BIC278" s="221"/>
      <c r="BID278" s="221"/>
      <c r="BIE278" s="221"/>
      <c r="BIF278" s="221"/>
      <c r="BIG278" s="221"/>
      <c r="BIH278" s="221"/>
      <c r="BII278" s="221"/>
      <c r="BIJ278" s="221"/>
      <c r="BIK278" s="221"/>
      <c r="BIL278" s="221"/>
      <c r="BIM278" s="221"/>
      <c r="BIN278" s="221"/>
      <c r="BIO278" s="221"/>
      <c r="BIP278" s="221"/>
      <c r="BIQ278" s="221"/>
      <c r="BIR278" s="221"/>
      <c r="BIS278" s="221"/>
      <c r="BIT278" s="221"/>
      <c r="BIU278" s="221"/>
      <c r="BIV278" s="221"/>
      <c r="BIW278" s="221"/>
      <c r="BIX278" s="221"/>
      <c r="BIY278" s="221"/>
      <c r="BIZ278" s="221"/>
      <c r="BJA278" s="221"/>
      <c r="BJB278" s="221"/>
      <c r="BJC278" s="221"/>
      <c r="BJD278" s="221"/>
      <c r="BJE278" s="221"/>
      <c r="BJF278" s="221"/>
      <c r="BJG278" s="221"/>
      <c r="BJH278" s="221"/>
      <c r="BJI278" s="221"/>
      <c r="BJJ278" s="221"/>
      <c r="BJK278" s="221"/>
      <c r="BJL278" s="221"/>
      <c r="BJM278" s="221"/>
      <c r="BJN278" s="221"/>
      <c r="BJO278" s="221"/>
      <c r="BJP278" s="221"/>
      <c r="BJQ278" s="221"/>
      <c r="BJR278" s="221"/>
      <c r="BJS278" s="221"/>
      <c r="BJT278" s="221"/>
      <c r="BJU278" s="221"/>
      <c r="BJV278" s="221"/>
      <c r="BJW278" s="221"/>
      <c r="BJX278" s="221"/>
      <c r="BJY278" s="221"/>
      <c r="BJZ278" s="221"/>
      <c r="BKA278" s="221"/>
      <c r="BKB278" s="221"/>
      <c r="BKC278" s="221"/>
      <c r="BKD278" s="221"/>
      <c r="BKE278" s="221"/>
      <c r="BKF278" s="221"/>
      <c r="BKG278" s="221"/>
      <c r="BKH278" s="221"/>
      <c r="BKI278" s="221"/>
      <c r="BKJ278" s="221"/>
      <c r="BKK278" s="221"/>
      <c r="BKL278" s="221"/>
      <c r="BKM278" s="221"/>
      <c r="BKN278" s="221"/>
      <c r="BKO278" s="221"/>
      <c r="BKP278" s="221"/>
      <c r="BKQ278" s="221"/>
      <c r="BKR278" s="221"/>
      <c r="BKS278" s="221"/>
      <c r="BKT278" s="221"/>
      <c r="BKU278" s="221"/>
      <c r="BKV278" s="221"/>
      <c r="BKW278" s="221"/>
      <c r="BKX278" s="221"/>
      <c r="BKY278" s="221"/>
      <c r="BKZ278" s="221"/>
      <c r="BLA278" s="221"/>
      <c r="BLB278" s="221"/>
      <c r="BLC278" s="221"/>
      <c r="BLD278" s="221"/>
      <c r="BLE278" s="221"/>
      <c r="BLF278" s="221"/>
      <c r="BLG278" s="221"/>
      <c r="BLH278" s="221"/>
      <c r="BLI278" s="221"/>
      <c r="BLJ278" s="221"/>
      <c r="BLK278" s="221"/>
      <c r="BLL278" s="221"/>
      <c r="BLM278" s="221"/>
      <c r="BLN278" s="221"/>
      <c r="BLO278" s="221"/>
      <c r="BLP278" s="221"/>
      <c r="BLQ278" s="221"/>
      <c r="BLR278" s="221"/>
      <c r="BLS278" s="221"/>
      <c r="BLT278" s="221"/>
      <c r="BLU278" s="221"/>
      <c r="BLV278" s="221"/>
      <c r="BLW278" s="221"/>
      <c r="BLX278" s="221"/>
      <c r="BLY278" s="221"/>
      <c r="BLZ278" s="221"/>
      <c r="BMA278" s="221"/>
      <c r="BMB278" s="221"/>
      <c r="BMC278" s="221"/>
      <c r="BMD278" s="221"/>
      <c r="BME278" s="221"/>
      <c r="BMF278" s="221"/>
      <c r="BMG278" s="221"/>
      <c r="BMH278" s="221"/>
      <c r="BMI278" s="221"/>
      <c r="BMJ278" s="221"/>
      <c r="BMK278" s="221"/>
      <c r="BML278" s="221"/>
      <c r="BMM278" s="221"/>
      <c r="BMN278" s="221"/>
      <c r="BMO278" s="221"/>
      <c r="BMP278" s="221"/>
      <c r="BMQ278" s="221"/>
      <c r="BMR278" s="221"/>
      <c r="BMS278" s="221"/>
      <c r="BMT278" s="221"/>
      <c r="BMU278" s="221"/>
      <c r="BMV278" s="221"/>
      <c r="BMW278" s="221"/>
      <c r="BMX278" s="221"/>
      <c r="BMY278" s="221"/>
      <c r="BMZ278" s="221"/>
      <c r="BNA278" s="221"/>
      <c r="BNB278" s="221"/>
      <c r="BNC278" s="221"/>
      <c r="BND278" s="221"/>
      <c r="BNE278" s="221"/>
      <c r="BNF278" s="221"/>
      <c r="BNG278" s="221"/>
      <c r="BNH278" s="221"/>
      <c r="BNI278" s="221"/>
      <c r="BNJ278" s="221"/>
      <c r="BNK278" s="221"/>
      <c r="BNL278" s="221"/>
      <c r="BNM278" s="221"/>
      <c r="BNN278" s="221"/>
      <c r="BNO278" s="221"/>
      <c r="BNP278" s="221"/>
      <c r="BNQ278" s="221"/>
      <c r="BNR278" s="221"/>
      <c r="BNS278" s="221"/>
      <c r="BNT278" s="221"/>
      <c r="BNU278" s="221"/>
      <c r="BNV278" s="221"/>
      <c r="BNW278" s="221"/>
      <c r="BNX278" s="221"/>
      <c r="BNY278" s="221"/>
      <c r="BNZ278" s="221"/>
      <c r="BOA278" s="221"/>
      <c r="BOB278" s="221"/>
      <c r="BOC278" s="221"/>
      <c r="BOD278" s="221"/>
      <c r="BOE278" s="221"/>
      <c r="BOF278" s="221"/>
      <c r="BOG278" s="221"/>
      <c r="BOH278" s="221"/>
      <c r="BOI278" s="221"/>
      <c r="BOJ278" s="221"/>
      <c r="BOK278" s="221"/>
      <c r="BOL278" s="221"/>
      <c r="BOM278" s="221"/>
      <c r="BON278" s="221"/>
      <c r="BOO278" s="221"/>
      <c r="BOP278" s="221"/>
      <c r="BOQ278" s="221"/>
      <c r="BOR278" s="221"/>
      <c r="BOS278" s="221"/>
      <c r="BOT278" s="221"/>
      <c r="BOU278" s="221"/>
      <c r="BOV278" s="221"/>
      <c r="BOW278" s="221"/>
      <c r="BOX278" s="221"/>
      <c r="BOY278" s="221"/>
      <c r="BOZ278" s="221"/>
      <c r="BPA278" s="221"/>
      <c r="BPB278" s="221"/>
      <c r="BPC278" s="221"/>
      <c r="BPD278" s="221"/>
      <c r="BPE278" s="221"/>
      <c r="BPF278" s="221"/>
      <c r="BPG278" s="221"/>
      <c r="BPH278" s="221"/>
      <c r="BPI278" s="221"/>
      <c r="BPJ278" s="221"/>
      <c r="BPK278" s="221"/>
      <c r="BPL278" s="221"/>
      <c r="BPM278" s="221"/>
      <c r="BPN278" s="221"/>
      <c r="BPO278" s="221"/>
      <c r="BPP278" s="221"/>
      <c r="BPQ278" s="221"/>
      <c r="BPR278" s="221"/>
      <c r="BPS278" s="221"/>
      <c r="BPT278" s="221"/>
      <c r="BPU278" s="221"/>
      <c r="BPV278" s="221"/>
      <c r="BPW278" s="221"/>
      <c r="BPX278" s="221"/>
      <c r="BPY278" s="221"/>
      <c r="BPZ278" s="221"/>
      <c r="BQA278" s="221"/>
      <c r="BQB278" s="221"/>
      <c r="BQC278" s="221"/>
      <c r="BQD278" s="221"/>
      <c r="BQE278" s="221"/>
      <c r="BQF278" s="221"/>
      <c r="BQG278" s="221"/>
      <c r="BQH278" s="221"/>
      <c r="BQI278" s="221"/>
      <c r="BQJ278" s="221"/>
      <c r="BQK278" s="221"/>
      <c r="BQL278" s="221"/>
      <c r="BQM278" s="221"/>
      <c r="BQN278" s="221"/>
      <c r="BQO278" s="221"/>
      <c r="BQP278" s="221"/>
      <c r="BQQ278" s="221"/>
      <c r="BQR278" s="221"/>
      <c r="BQS278" s="221"/>
      <c r="BQT278" s="221"/>
      <c r="BQU278" s="221"/>
      <c r="BQV278" s="221"/>
      <c r="BQW278" s="221"/>
      <c r="BQX278" s="221"/>
      <c r="BQY278" s="221"/>
      <c r="BQZ278" s="221"/>
      <c r="BRA278" s="221"/>
      <c r="BRB278" s="221"/>
      <c r="BRC278" s="221"/>
      <c r="BRD278" s="221"/>
      <c r="BRE278" s="221"/>
      <c r="BRF278" s="221"/>
      <c r="BRG278" s="221"/>
      <c r="BRH278" s="221"/>
      <c r="BRI278" s="221"/>
      <c r="BRJ278" s="221"/>
      <c r="BRK278" s="221"/>
      <c r="BRL278" s="221"/>
      <c r="BRM278" s="221"/>
      <c r="BRN278" s="221"/>
      <c r="BRO278" s="221"/>
      <c r="BRP278" s="221"/>
      <c r="BRQ278" s="221"/>
      <c r="BRR278" s="221"/>
      <c r="BRS278" s="221"/>
      <c r="BRT278" s="221"/>
      <c r="BRU278" s="221"/>
      <c r="BRV278" s="221"/>
      <c r="BRW278" s="221"/>
      <c r="BRX278" s="221"/>
      <c r="BRY278" s="221"/>
      <c r="BRZ278" s="221"/>
      <c r="BSA278" s="221"/>
      <c r="BSB278" s="221"/>
      <c r="BSC278" s="221"/>
      <c r="BSD278" s="221"/>
      <c r="BSE278" s="221"/>
      <c r="BSF278" s="221"/>
      <c r="BSG278" s="221"/>
      <c r="BSH278" s="221"/>
      <c r="BSI278" s="221"/>
      <c r="BSJ278" s="221"/>
      <c r="BSK278" s="221"/>
      <c r="BSL278" s="221"/>
      <c r="BSM278" s="221"/>
      <c r="BSN278" s="221"/>
      <c r="BSO278" s="221"/>
      <c r="BSP278" s="221"/>
      <c r="BSQ278" s="221"/>
      <c r="BSR278" s="221"/>
      <c r="BSS278" s="221"/>
      <c r="BST278" s="221"/>
      <c r="BSU278" s="221"/>
      <c r="BSV278" s="221"/>
      <c r="BSW278" s="221"/>
      <c r="BSX278" s="221"/>
      <c r="BSY278" s="221"/>
      <c r="BSZ278" s="221"/>
      <c r="BTA278" s="221"/>
      <c r="BTB278" s="221"/>
      <c r="BTC278" s="221"/>
      <c r="BTD278" s="221"/>
      <c r="BTE278" s="221"/>
      <c r="BTF278" s="221"/>
      <c r="BTG278" s="221"/>
      <c r="BTH278" s="221"/>
      <c r="BTI278" s="221"/>
      <c r="BTJ278" s="221"/>
      <c r="BTK278" s="221"/>
      <c r="BTL278" s="221"/>
      <c r="BTM278" s="221"/>
      <c r="BTN278" s="221"/>
      <c r="BTO278" s="221"/>
      <c r="BTP278" s="221"/>
      <c r="BTQ278" s="221"/>
      <c r="BTR278" s="221"/>
      <c r="BTS278" s="221"/>
      <c r="BTT278" s="221"/>
      <c r="BTU278" s="221"/>
      <c r="BTV278" s="221"/>
      <c r="BTW278" s="221"/>
      <c r="BTX278" s="221"/>
      <c r="BTY278" s="221"/>
      <c r="BTZ278" s="221"/>
      <c r="BUA278" s="221"/>
      <c r="BUB278" s="221"/>
      <c r="BUC278" s="221"/>
      <c r="BUD278" s="221"/>
      <c r="BUE278" s="221"/>
      <c r="BUF278" s="221"/>
      <c r="BUG278" s="221"/>
      <c r="BUH278" s="221"/>
      <c r="BUI278" s="221"/>
      <c r="BUJ278" s="221"/>
      <c r="BUK278" s="221"/>
      <c r="BUL278" s="221"/>
      <c r="BUM278" s="221"/>
      <c r="BUN278" s="221"/>
      <c r="BUO278" s="221"/>
      <c r="BUP278" s="221"/>
      <c r="BUQ278" s="221"/>
      <c r="BUR278" s="221"/>
      <c r="BUS278" s="221"/>
      <c r="BUT278" s="221"/>
      <c r="BUU278" s="221"/>
      <c r="BUV278" s="221"/>
      <c r="BUW278" s="221"/>
      <c r="BUX278" s="221"/>
      <c r="BUY278" s="221"/>
      <c r="BUZ278" s="221"/>
      <c r="BVA278" s="221"/>
      <c r="BVB278" s="221"/>
      <c r="BVC278" s="221"/>
      <c r="BVD278" s="221"/>
      <c r="BVE278" s="221"/>
      <c r="BVF278" s="221"/>
      <c r="BVG278" s="221"/>
      <c r="BVH278" s="221"/>
      <c r="BVI278" s="221"/>
      <c r="BVJ278" s="221"/>
      <c r="BVK278" s="221"/>
      <c r="BVL278" s="221"/>
      <c r="BVM278" s="221"/>
      <c r="BVN278" s="221"/>
      <c r="BVO278" s="221"/>
      <c r="BVP278" s="221"/>
      <c r="BVQ278" s="221"/>
      <c r="BVR278" s="221"/>
      <c r="BVS278" s="221"/>
      <c r="BVT278" s="221"/>
      <c r="BVU278" s="221"/>
      <c r="BVV278" s="221"/>
      <c r="BVW278" s="221"/>
      <c r="BVX278" s="221"/>
      <c r="BVY278" s="221"/>
      <c r="BVZ278" s="221"/>
      <c r="BWA278" s="221"/>
      <c r="BWB278" s="221"/>
      <c r="BWC278" s="221"/>
      <c r="BWD278" s="221"/>
      <c r="BWE278" s="221"/>
      <c r="BWF278" s="221"/>
      <c r="BWG278" s="221"/>
      <c r="BWH278" s="221"/>
      <c r="BWI278" s="221"/>
      <c r="BWJ278" s="221"/>
      <c r="BWK278" s="221"/>
      <c r="BWL278" s="221"/>
      <c r="BWM278" s="221"/>
      <c r="BWN278" s="221"/>
      <c r="BWO278" s="221"/>
      <c r="BWP278" s="221"/>
      <c r="BWQ278" s="221"/>
      <c r="BWR278" s="221"/>
      <c r="BWS278" s="221"/>
      <c r="BWT278" s="221"/>
      <c r="BWU278" s="221"/>
      <c r="BWV278" s="221"/>
      <c r="BWW278" s="221"/>
      <c r="BWX278" s="221"/>
      <c r="BWY278" s="221"/>
      <c r="BWZ278" s="221"/>
      <c r="BXA278" s="221"/>
      <c r="BXB278" s="221"/>
      <c r="BXC278" s="221"/>
      <c r="BXD278" s="221"/>
      <c r="BXE278" s="221"/>
      <c r="BXF278" s="221"/>
      <c r="BXG278" s="221"/>
      <c r="BXH278" s="221"/>
      <c r="BXI278" s="221"/>
      <c r="BXJ278" s="221"/>
      <c r="BXK278" s="221"/>
      <c r="BXL278" s="221"/>
      <c r="BXM278" s="221"/>
      <c r="BXN278" s="221"/>
      <c r="BXO278" s="221"/>
      <c r="BXP278" s="221"/>
      <c r="BXQ278" s="221"/>
      <c r="BXR278" s="221"/>
      <c r="BXS278" s="221"/>
      <c r="BXT278" s="221"/>
      <c r="BXU278" s="221"/>
      <c r="BXV278" s="221"/>
      <c r="BXW278" s="221"/>
      <c r="BXX278" s="221"/>
      <c r="BXY278" s="221"/>
      <c r="BXZ278" s="221"/>
      <c r="BYA278" s="221"/>
      <c r="BYB278" s="221"/>
      <c r="BYC278" s="221"/>
      <c r="BYD278" s="221"/>
      <c r="BYE278" s="221"/>
      <c r="BYF278" s="221"/>
      <c r="BYG278" s="221"/>
      <c r="BYH278" s="221"/>
      <c r="BYI278" s="221"/>
      <c r="BYJ278" s="221"/>
      <c r="BYK278" s="221"/>
      <c r="BYL278" s="221"/>
      <c r="BYM278" s="221"/>
      <c r="BYN278" s="221"/>
      <c r="BYO278" s="221"/>
      <c r="BYP278" s="221"/>
      <c r="BYQ278" s="221"/>
      <c r="BYR278" s="221"/>
      <c r="BYS278" s="221"/>
      <c r="BYT278" s="221"/>
      <c r="BYU278" s="221"/>
      <c r="BYV278" s="221"/>
      <c r="BYW278" s="221"/>
      <c r="BYX278" s="221"/>
      <c r="BYY278" s="221"/>
      <c r="BYZ278" s="221"/>
      <c r="BZA278" s="221"/>
      <c r="BZB278" s="221"/>
      <c r="BZC278" s="221"/>
      <c r="BZD278" s="221"/>
      <c r="BZE278" s="221"/>
      <c r="BZF278" s="221"/>
      <c r="BZG278" s="221"/>
      <c r="BZH278" s="221"/>
      <c r="BZI278" s="221"/>
      <c r="BZJ278" s="221"/>
      <c r="BZK278" s="221"/>
      <c r="BZL278" s="221"/>
      <c r="BZM278" s="221"/>
      <c r="BZN278" s="221"/>
      <c r="BZO278" s="221"/>
      <c r="BZP278" s="221"/>
      <c r="BZQ278" s="221"/>
      <c r="BZR278" s="221"/>
      <c r="BZS278" s="221"/>
      <c r="BZT278" s="221"/>
      <c r="BZU278" s="221"/>
      <c r="BZV278" s="221"/>
      <c r="BZW278" s="221"/>
      <c r="BZX278" s="221"/>
      <c r="BZY278" s="221"/>
      <c r="BZZ278" s="221"/>
      <c r="CAA278" s="221"/>
      <c r="CAB278" s="221"/>
      <c r="CAC278" s="221"/>
      <c r="CAD278" s="221"/>
      <c r="CAE278" s="221"/>
      <c r="CAF278" s="221"/>
      <c r="CAG278" s="221"/>
      <c r="CAH278" s="221"/>
      <c r="CAI278" s="221"/>
      <c r="CAJ278" s="221"/>
      <c r="CAK278" s="221"/>
      <c r="CAL278" s="221"/>
      <c r="CAM278" s="221"/>
      <c r="CAN278" s="221"/>
      <c r="CAO278" s="221"/>
      <c r="CAP278" s="221"/>
      <c r="CAQ278" s="221"/>
      <c r="CAR278" s="221"/>
      <c r="CAS278" s="221"/>
      <c r="CAT278" s="221"/>
      <c r="CAU278" s="221"/>
      <c r="CAV278" s="221"/>
      <c r="CAW278" s="221"/>
      <c r="CAX278" s="221"/>
      <c r="CAY278" s="221"/>
      <c r="CAZ278" s="221"/>
      <c r="CBA278" s="221"/>
      <c r="CBB278" s="221"/>
      <c r="CBC278" s="221"/>
      <c r="CBD278" s="221"/>
      <c r="CBE278" s="221"/>
      <c r="CBF278" s="221"/>
      <c r="CBG278" s="221"/>
      <c r="CBH278" s="221"/>
      <c r="CBI278" s="221"/>
      <c r="CBJ278" s="221"/>
      <c r="CBK278" s="221"/>
      <c r="CBL278" s="221"/>
      <c r="CBM278" s="221"/>
      <c r="CBN278" s="221"/>
      <c r="CBO278" s="221"/>
      <c r="CBP278" s="221"/>
      <c r="CBQ278" s="221"/>
      <c r="CBR278" s="221"/>
      <c r="CBS278" s="221"/>
      <c r="CBT278" s="221"/>
      <c r="CBU278" s="221"/>
      <c r="CBV278" s="221"/>
      <c r="CBW278" s="221"/>
      <c r="CBX278" s="221"/>
      <c r="CBY278" s="221"/>
      <c r="CBZ278" s="221"/>
      <c r="CCA278" s="221"/>
      <c r="CCB278" s="221"/>
      <c r="CCC278" s="221"/>
      <c r="CCD278" s="221"/>
      <c r="CCE278" s="221"/>
      <c r="CCF278" s="221"/>
      <c r="CCG278" s="221"/>
      <c r="CCH278" s="221"/>
      <c r="CCI278" s="221"/>
      <c r="CCJ278" s="221"/>
      <c r="CCK278" s="221"/>
      <c r="CCL278" s="221"/>
      <c r="CCM278" s="221"/>
      <c r="CCN278" s="221"/>
      <c r="CCO278" s="221"/>
      <c r="CCP278" s="221"/>
      <c r="CCQ278" s="221"/>
      <c r="CCR278" s="221"/>
      <c r="CCS278" s="221"/>
      <c r="CCT278" s="221"/>
      <c r="CCU278" s="221"/>
      <c r="CCV278" s="221"/>
      <c r="CCW278" s="221"/>
      <c r="CCX278" s="221"/>
      <c r="CCY278" s="221"/>
      <c r="CCZ278" s="221"/>
      <c r="CDA278" s="221"/>
      <c r="CDB278" s="221"/>
      <c r="CDC278" s="221"/>
      <c r="CDD278" s="221"/>
      <c r="CDE278" s="221"/>
      <c r="CDF278" s="221"/>
      <c r="CDG278" s="221"/>
      <c r="CDH278" s="221"/>
      <c r="CDI278" s="221"/>
      <c r="CDJ278" s="221"/>
      <c r="CDK278" s="221"/>
      <c r="CDL278" s="221"/>
      <c r="CDM278" s="221"/>
      <c r="CDN278" s="221"/>
      <c r="CDO278" s="221"/>
      <c r="CDP278" s="221"/>
      <c r="CDQ278" s="221"/>
      <c r="CDR278" s="221"/>
      <c r="CDS278" s="221"/>
      <c r="CDT278" s="221"/>
      <c r="CDU278" s="221"/>
      <c r="CDV278" s="221"/>
      <c r="CDW278" s="221"/>
      <c r="CDX278" s="221"/>
      <c r="CDY278" s="221"/>
      <c r="CDZ278" s="221"/>
      <c r="CEA278" s="221"/>
      <c r="CEB278" s="221"/>
      <c r="CEC278" s="221"/>
      <c r="CED278" s="221"/>
      <c r="CEE278" s="221"/>
      <c r="CEF278" s="221"/>
      <c r="CEG278" s="221"/>
      <c r="CEH278" s="221"/>
      <c r="CEI278" s="221"/>
      <c r="CEJ278" s="221"/>
      <c r="CEK278" s="221"/>
      <c r="CEL278" s="221"/>
      <c r="CEM278" s="221"/>
      <c r="CEN278" s="221"/>
      <c r="CEO278" s="221"/>
      <c r="CEP278" s="221"/>
      <c r="CEQ278" s="221"/>
      <c r="CER278" s="221"/>
      <c r="CES278" s="221"/>
      <c r="CET278" s="221"/>
      <c r="CEU278" s="221"/>
      <c r="CEV278" s="221"/>
      <c r="CEW278" s="221"/>
      <c r="CEX278" s="221"/>
      <c r="CEY278" s="221"/>
      <c r="CEZ278" s="221"/>
      <c r="CFA278" s="221"/>
      <c r="CFB278" s="221"/>
      <c r="CFC278" s="221"/>
      <c r="CFD278" s="221"/>
      <c r="CFE278" s="221"/>
      <c r="CFF278" s="221"/>
      <c r="CFG278" s="221"/>
      <c r="CFH278" s="221"/>
      <c r="CFI278" s="221"/>
      <c r="CFJ278" s="221"/>
      <c r="CFK278" s="221"/>
      <c r="CFL278" s="221"/>
      <c r="CFM278" s="221"/>
      <c r="CFN278" s="221"/>
      <c r="CFO278" s="221"/>
      <c r="CFP278" s="221"/>
      <c r="CFQ278" s="221"/>
      <c r="CFR278" s="221"/>
      <c r="CFS278" s="221"/>
      <c r="CFT278" s="221"/>
      <c r="CFU278" s="221"/>
      <c r="CFV278" s="221"/>
      <c r="CFW278" s="221"/>
      <c r="CFX278" s="221"/>
      <c r="CFY278" s="221"/>
      <c r="CFZ278" s="221"/>
      <c r="CGA278" s="221"/>
      <c r="CGB278" s="221"/>
      <c r="CGC278" s="221"/>
      <c r="CGD278" s="221"/>
      <c r="CGE278" s="221"/>
      <c r="CGF278" s="221"/>
      <c r="CGG278" s="221"/>
      <c r="CGH278" s="221"/>
      <c r="CGI278" s="221"/>
      <c r="CGJ278" s="221"/>
      <c r="CGK278" s="221"/>
      <c r="CGL278" s="221"/>
      <c r="CGM278" s="221"/>
      <c r="CGN278" s="221"/>
      <c r="CGO278" s="221"/>
      <c r="CGP278" s="221"/>
      <c r="CGQ278" s="221"/>
      <c r="CGR278" s="221"/>
      <c r="CGS278" s="221"/>
      <c r="CGT278" s="221"/>
      <c r="CGU278" s="221"/>
      <c r="CGV278" s="221"/>
      <c r="CGW278" s="221"/>
      <c r="CGX278" s="221"/>
      <c r="CGY278" s="221"/>
      <c r="CGZ278" s="221"/>
      <c r="CHA278" s="221"/>
      <c r="CHB278" s="221"/>
      <c r="CHC278" s="221"/>
      <c r="CHD278" s="221"/>
      <c r="CHE278" s="221"/>
      <c r="CHF278" s="221"/>
      <c r="CHG278" s="221"/>
      <c r="CHH278" s="221"/>
      <c r="CHI278" s="221"/>
      <c r="CHJ278" s="221"/>
      <c r="CHK278" s="221"/>
      <c r="CHL278" s="221"/>
      <c r="CHM278" s="221"/>
      <c r="CHN278" s="221"/>
      <c r="CHO278" s="221"/>
      <c r="CHP278" s="221"/>
      <c r="CHQ278" s="221"/>
      <c r="CHR278" s="221"/>
      <c r="CHS278" s="221"/>
      <c r="CHT278" s="221"/>
      <c r="CHU278" s="221"/>
      <c r="CHV278" s="221"/>
      <c r="CHW278" s="221"/>
      <c r="CHX278" s="221"/>
      <c r="CHY278" s="221"/>
      <c r="CHZ278" s="221"/>
      <c r="CIA278" s="221"/>
      <c r="CIB278" s="221"/>
      <c r="CIC278" s="221"/>
      <c r="CID278" s="221"/>
      <c r="CIE278" s="221"/>
      <c r="CIF278" s="221"/>
      <c r="CIG278" s="221"/>
      <c r="CIH278" s="221"/>
      <c r="CII278" s="221"/>
      <c r="CIJ278" s="221"/>
      <c r="CIK278" s="221"/>
      <c r="CIL278" s="221"/>
      <c r="CIM278" s="221"/>
      <c r="CIN278" s="221"/>
      <c r="CIO278" s="221"/>
      <c r="CIP278" s="221"/>
      <c r="CIQ278" s="221"/>
      <c r="CIR278" s="221"/>
      <c r="CIS278" s="221"/>
      <c r="CIT278" s="221"/>
      <c r="CIU278" s="221"/>
      <c r="CIV278" s="221"/>
      <c r="CIW278" s="221"/>
      <c r="CIX278" s="221"/>
      <c r="CIY278" s="221"/>
      <c r="CIZ278" s="221"/>
      <c r="CJA278" s="221"/>
      <c r="CJB278" s="221"/>
      <c r="CJC278" s="221"/>
      <c r="CJD278" s="221"/>
      <c r="CJE278" s="221"/>
      <c r="CJF278" s="221"/>
      <c r="CJG278" s="221"/>
      <c r="CJH278" s="221"/>
      <c r="CJI278" s="221"/>
      <c r="CJJ278" s="221"/>
      <c r="CJK278" s="221"/>
      <c r="CJL278" s="221"/>
      <c r="CJM278" s="221"/>
      <c r="CJN278" s="221"/>
      <c r="CJO278" s="221"/>
      <c r="CJP278" s="221"/>
      <c r="CJQ278" s="221"/>
      <c r="CJR278" s="221"/>
      <c r="CJS278" s="221"/>
      <c r="CJT278" s="221"/>
      <c r="CJU278" s="221"/>
      <c r="CJV278" s="221"/>
      <c r="CJW278" s="221"/>
      <c r="CJX278" s="221"/>
      <c r="CJY278" s="221"/>
      <c r="CJZ278" s="221"/>
      <c r="CKA278" s="221"/>
      <c r="CKB278" s="221"/>
      <c r="CKC278" s="221"/>
      <c r="CKD278" s="221"/>
      <c r="CKE278" s="221"/>
      <c r="CKF278" s="221"/>
      <c r="CKG278" s="221"/>
      <c r="CKH278" s="221"/>
      <c r="CKI278" s="221"/>
      <c r="CKJ278" s="221"/>
      <c r="CKK278" s="221"/>
      <c r="CKL278" s="221"/>
      <c r="CKM278" s="221"/>
      <c r="CKN278" s="221"/>
      <c r="CKO278" s="221"/>
      <c r="CKP278" s="221"/>
      <c r="CKQ278" s="221"/>
      <c r="CKR278" s="221"/>
      <c r="CKS278" s="221"/>
      <c r="CKT278" s="221"/>
      <c r="CKU278" s="221"/>
      <c r="CKV278" s="221"/>
      <c r="CKW278" s="221"/>
      <c r="CKX278" s="221"/>
      <c r="CKY278" s="221"/>
      <c r="CKZ278" s="221"/>
      <c r="CLA278" s="221"/>
      <c r="CLB278" s="221"/>
      <c r="CLC278" s="221"/>
      <c r="CLD278" s="221"/>
      <c r="CLE278" s="221"/>
      <c r="CLF278" s="221"/>
      <c r="CLG278" s="221"/>
      <c r="CLH278" s="221"/>
      <c r="CLI278" s="221"/>
      <c r="CLJ278" s="221"/>
      <c r="CLK278" s="221"/>
      <c r="CLL278" s="221"/>
      <c r="CLM278" s="221"/>
      <c r="CLN278" s="221"/>
      <c r="CLO278" s="221"/>
      <c r="CLP278" s="221"/>
      <c r="CLQ278" s="221"/>
      <c r="CLR278" s="221"/>
      <c r="CLS278" s="221"/>
      <c r="CLT278" s="221"/>
      <c r="CLU278" s="221"/>
      <c r="CLV278" s="221"/>
      <c r="CLW278" s="221"/>
      <c r="CLX278" s="221"/>
      <c r="CLY278" s="221"/>
      <c r="CLZ278" s="221"/>
      <c r="CMA278" s="221"/>
      <c r="CMB278" s="221"/>
      <c r="CMC278" s="221"/>
      <c r="CMD278" s="221"/>
      <c r="CME278" s="221"/>
      <c r="CMF278" s="221"/>
      <c r="CMG278" s="221"/>
      <c r="CMH278" s="221"/>
      <c r="CMI278" s="221"/>
      <c r="CMJ278" s="221"/>
      <c r="CMK278" s="221"/>
      <c r="CML278" s="221"/>
      <c r="CMM278" s="221"/>
      <c r="CMN278" s="221"/>
      <c r="CMO278" s="221"/>
      <c r="CMP278" s="221"/>
      <c r="CMQ278" s="221"/>
      <c r="CMR278" s="221"/>
      <c r="CMS278" s="221"/>
      <c r="CMT278" s="221"/>
      <c r="CMU278" s="221"/>
      <c r="CMV278" s="221"/>
      <c r="CMW278" s="221"/>
      <c r="CMX278" s="221"/>
      <c r="CMY278" s="221"/>
      <c r="CMZ278" s="221"/>
      <c r="CNA278" s="221"/>
      <c r="CNB278" s="221"/>
      <c r="CNC278" s="221"/>
      <c r="CND278" s="221"/>
      <c r="CNE278" s="221"/>
      <c r="CNF278" s="221"/>
      <c r="CNG278" s="221"/>
      <c r="CNH278" s="221"/>
      <c r="CNI278" s="221"/>
      <c r="CNJ278" s="221"/>
      <c r="CNK278" s="221"/>
      <c r="CNL278" s="221"/>
      <c r="CNM278" s="221"/>
      <c r="CNN278" s="221"/>
      <c r="CNO278" s="221"/>
      <c r="CNP278" s="221"/>
      <c r="CNQ278" s="221"/>
      <c r="CNR278" s="221"/>
      <c r="CNS278" s="221"/>
      <c r="CNT278" s="221"/>
      <c r="CNU278" s="221"/>
      <c r="CNV278" s="221"/>
      <c r="CNW278" s="221"/>
      <c r="CNX278" s="221"/>
      <c r="CNY278" s="221"/>
      <c r="CNZ278" s="221"/>
      <c r="COA278" s="221"/>
      <c r="COB278" s="221"/>
      <c r="COC278" s="221"/>
      <c r="COD278" s="221"/>
      <c r="COE278" s="221"/>
      <c r="COF278" s="221"/>
      <c r="COG278" s="221"/>
      <c r="COH278" s="221"/>
      <c r="COI278" s="221"/>
      <c r="COJ278" s="221"/>
      <c r="COK278" s="221"/>
      <c r="COL278" s="221"/>
      <c r="COM278" s="221"/>
      <c r="CON278" s="221"/>
      <c r="COO278" s="221"/>
      <c r="COP278" s="221"/>
      <c r="COQ278" s="221"/>
      <c r="COR278" s="221"/>
      <c r="COS278" s="221"/>
      <c r="COT278" s="221"/>
      <c r="COU278" s="221"/>
      <c r="COV278" s="221"/>
      <c r="COW278" s="221"/>
      <c r="COX278" s="221"/>
      <c r="COY278" s="221"/>
      <c r="COZ278" s="221"/>
      <c r="CPA278" s="221"/>
      <c r="CPB278" s="221"/>
      <c r="CPC278" s="221"/>
      <c r="CPD278" s="221"/>
      <c r="CPE278" s="221"/>
      <c r="CPF278" s="221"/>
      <c r="CPG278" s="221"/>
      <c r="CPH278" s="221"/>
      <c r="CPI278" s="221"/>
      <c r="CPJ278" s="221"/>
      <c r="CPK278" s="221"/>
      <c r="CPL278" s="221"/>
      <c r="CPM278" s="221"/>
      <c r="CPN278" s="221"/>
      <c r="CPO278" s="221"/>
      <c r="CPP278" s="221"/>
      <c r="CPQ278" s="221"/>
      <c r="CPR278" s="221"/>
      <c r="CPS278" s="221"/>
      <c r="CPT278" s="221"/>
      <c r="CPU278" s="221"/>
      <c r="CPV278" s="221"/>
      <c r="CPW278" s="221"/>
      <c r="CPX278" s="221"/>
      <c r="CPY278" s="221"/>
      <c r="CPZ278" s="221"/>
      <c r="CQA278" s="221"/>
      <c r="CQB278" s="221"/>
      <c r="CQC278" s="221"/>
      <c r="CQD278" s="221"/>
      <c r="CQE278" s="221"/>
      <c r="CQF278" s="221"/>
      <c r="CQG278" s="221"/>
      <c r="CQH278" s="221"/>
      <c r="CQI278" s="221"/>
      <c r="CQJ278" s="221"/>
      <c r="CQK278" s="221"/>
      <c r="CQL278" s="221"/>
      <c r="CQM278" s="221"/>
      <c r="CQN278" s="221"/>
      <c r="CQO278" s="221"/>
      <c r="CQP278" s="221"/>
      <c r="CQQ278" s="221"/>
      <c r="CQR278" s="221"/>
      <c r="CQS278" s="221"/>
      <c r="CQT278" s="221"/>
      <c r="CQU278" s="221"/>
      <c r="CQV278" s="221"/>
      <c r="CQW278" s="221"/>
      <c r="CQX278" s="221"/>
      <c r="CQY278" s="221"/>
      <c r="CQZ278" s="221"/>
      <c r="CRA278" s="221"/>
      <c r="CRB278" s="221"/>
      <c r="CRC278" s="221"/>
      <c r="CRD278" s="221"/>
      <c r="CRE278" s="221"/>
      <c r="CRF278" s="221"/>
      <c r="CRG278" s="221"/>
      <c r="CRH278" s="221"/>
      <c r="CRI278" s="221"/>
      <c r="CRJ278" s="221"/>
      <c r="CRK278" s="221"/>
      <c r="CRL278" s="221"/>
      <c r="CRM278" s="221"/>
      <c r="CRN278" s="221"/>
      <c r="CRO278" s="221"/>
      <c r="CRP278" s="221"/>
      <c r="CRQ278" s="221"/>
      <c r="CRR278" s="221"/>
      <c r="CRS278" s="221"/>
      <c r="CRT278" s="221"/>
      <c r="CRU278" s="221"/>
      <c r="CRV278" s="221"/>
      <c r="CRW278" s="221"/>
      <c r="CRX278" s="221"/>
      <c r="CRY278" s="221"/>
      <c r="CRZ278" s="221"/>
      <c r="CSA278" s="221"/>
      <c r="CSB278" s="221"/>
      <c r="CSC278" s="221"/>
      <c r="CSD278" s="221"/>
      <c r="CSE278" s="221"/>
      <c r="CSF278" s="221"/>
      <c r="CSG278" s="221"/>
      <c r="CSH278" s="221"/>
      <c r="CSI278" s="221"/>
      <c r="CSJ278" s="221"/>
      <c r="CSK278" s="221"/>
      <c r="CSL278" s="221"/>
      <c r="CSM278" s="221"/>
      <c r="CSN278" s="221"/>
      <c r="CSO278" s="221"/>
      <c r="CSP278" s="221"/>
      <c r="CSQ278" s="221"/>
      <c r="CSR278" s="221"/>
      <c r="CSS278" s="221"/>
      <c r="CST278" s="221"/>
      <c r="CSU278" s="221"/>
      <c r="CSV278" s="221"/>
      <c r="CSW278" s="221"/>
      <c r="CSX278" s="221"/>
      <c r="CSY278" s="221"/>
      <c r="CSZ278" s="221"/>
      <c r="CTA278" s="221"/>
      <c r="CTB278" s="221"/>
      <c r="CTC278" s="221"/>
      <c r="CTD278" s="221"/>
      <c r="CTE278" s="221"/>
      <c r="CTF278" s="221"/>
      <c r="CTG278" s="221"/>
      <c r="CTH278" s="221"/>
      <c r="CTI278" s="221"/>
      <c r="CTJ278" s="221"/>
      <c r="CTK278" s="221"/>
      <c r="CTL278" s="221"/>
      <c r="CTM278" s="221"/>
      <c r="CTN278" s="221"/>
      <c r="CTO278" s="221"/>
      <c r="CTP278" s="221"/>
      <c r="CTQ278" s="221"/>
      <c r="CTR278" s="221"/>
      <c r="CTS278" s="221"/>
      <c r="CTT278" s="221"/>
      <c r="CTU278" s="221"/>
      <c r="CTV278" s="221"/>
      <c r="CTW278" s="221"/>
      <c r="CTX278" s="221"/>
      <c r="CTY278" s="221"/>
      <c r="CTZ278" s="221"/>
      <c r="CUA278" s="221"/>
      <c r="CUB278" s="221"/>
      <c r="CUC278" s="221"/>
      <c r="CUD278" s="221"/>
      <c r="CUE278" s="221"/>
      <c r="CUF278" s="221"/>
      <c r="CUG278" s="221"/>
      <c r="CUH278" s="221"/>
      <c r="CUI278" s="221"/>
      <c r="CUJ278" s="221"/>
      <c r="CUK278" s="221"/>
      <c r="CUL278" s="221"/>
      <c r="CUM278" s="221"/>
      <c r="CUN278" s="221"/>
      <c r="CUO278" s="221"/>
      <c r="CUP278" s="221"/>
      <c r="CUQ278" s="221"/>
      <c r="CUR278" s="221"/>
      <c r="CUS278" s="221"/>
      <c r="CUT278" s="221"/>
      <c r="CUU278" s="221"/>
      <c r="CUV278" s="221"/>
      <c r="CUW278" s="221"/>
      <c r="CUX278" s="221"/>
      <c r="CUY278" s="221"/>
      <c r="CUZ278" s="221"/>
      <c r="CVA278" s="221"/>
      <c r="CVB278" s="221"/>
      <c r="CVC278" s="221"/>
      <c r="CVD278" s="221"/>
      <c r="CVE278" s="221"/>
      <c r="CVF278" s="221"/>
      <c r="CVG278" s="221"/>
      <c r="CVH278" s="221"/>
      <c r="CVI278" s="221"/>
      <c r="CVJ278" s="221"/>
      <c r="CVK278" s="221"/>
      <c r="CVL278" s="221"/>
      <c r="CVM278" s="221"/>
      <c r="CVN278" s="221"/>
      <c r="CVO278" s="221"/>
      <c r="CVP278" s="221"/>
      <c r="CVQ278" s="221"/>
      <c r="CVR278" s="221"/>
      <c r="CVS278" s="221"/>
      <c r="CVT278" s="221"/>
      <c r="CVU278" s="221"/>
      <c r="CVV278" s="221"/>
      <c r="CVW278" s="221"/>
      <c r="CVX278" s="221"/>
      <c r="CVY278" s="221"/>
      <c r="CVZ278" s="221"/>
      <c r="CWA278" s="221"/>
      <c r="CWB278" s="221"/>
      <c r="CWC278" s="221"/>
      <c r="CWD278" s="221"/>
      <c r="CWE278" s="221"/>
      <c r="CWF278" s="221"/>
      <c r="CWG278" s="221"/>
      <c r="CWH278" s="221"/>
      <c r="CWI278" s="221"/>
      <c r="CWJ278" s="221"/>
      <c r="CWK278" s="221"/>
      <c r="CWL278" s="221"/>
      <c r="CWM278" s="221"/>
      <c r="CWN278" s="221"/>
      <c r="CWO278" s="221"/>
      <c r="CWP278" s="221"/>
      <c r="CWQ278" s="221"/>
      <c r="CWR278" s="221"/>
      <c r="CWS278" s="221"/>
      <c r="CWT278" s="221"/>
      <c r="CWU278" s="221"/>
      <c r="CWV278" s="221"/>
      <c r="CWW278" s="221"/>
      <c r="CWX278" s="221"/>
      <c r="CWY278" s="221"/>
      <c r="CWZ278" s="221"/>
      <c r="CXA278" s="221"/>
      <c r="CXB278" s="221"/>
      <c r="CXC278" s="221"/>
      <c r="CXD278" s="221"/>
      <c r="CXE278" s="221"/>
      <c r="CXF278" s="221"/>
      <c r="CXG278" s="221"/>
      <c r="CXH278" s="221"/>
      <c r="CXI278" s="221"/>
      <c r="CXJ278" s="221"/>
      <c r="CXK278" s="221"/>
      <c r="CXL278" s="221"/>
      <c r="CXM278" s="221"/>
      <c r="CXN278" s="221"/>
      <c r="CXO278" s="221"/>
      <c r="CXP278" s="221"/>
      <c r="CXQ278" s="221"/>
      <c r="CXR278" s="221"/>
      <c r="CXS278" s="221"/>
      <c r="CXT278" s="221"/>
      <c r="CXU278" s="221"/>
      <c r="CXV278" s="221"/>
      <c r="CXW278" s="221"/>
      <c r="CXX278" s="221"/>
      <c r="CXY278" s="221"/>
      <c r="CXZ278" s="221"/>
      <c r="CYA278" s="221"/>
      <c r="CYB278" s="221"/>
      <c r="CYC278" s="221"/>
      <c r="CYD278" s="221"/>
      <c r="CYE278" s="221"/>
      <c r="CYF278" s="221"/>
      <c r="CYG278" s="221"/>
      <c r="CYH278" s="221"/>
      <c r="CYI278" s="221"/>
      <c r="CYJ278" s="221"/>
      <c r="CYK278" s="221"/>
      <c r="CYL278" s="221"/>
      <c r="CYM278" s="221"/>
      <c r="CYN278" s="221"/>
      <c r="CYO278" s="221"/>
      <c r="CYP278" s="221"/>
      <c r="CYQ278" s="221"/>
      <c r="CYR278" s="221"/>
      <c r="CYS278" s="221"/>
      <c r="CYT278" s="221"/>
      <c r="CYU278" s="221"/>
      <c r="CYV278" s="221"/>
      <c r="CYW278" s="221"/>
      <c r="CYX278" s="221"/>
      <c r="CYY278" s="221"/>
      <c r="CYZ278" s="221"/>
      <c r="CZA278" s="221"/>
      <c r="CZB278" s="221"/>
      <c r="CZC278" s="221"/>
      <c r="CZD278" s="221"/>
      <c r="CZE278" s="221"/>
      <c r="CZF278" s="221"/>
      <c r="CZG278" s="221"/>
      <c r="CZH278" s="221"/>
      <c r="CZI278" s="221"/>
      <c r="CZJ278" s="221"/>
      <c r="CZK278" s="221"/>
      <c r="CZL278" s="221"/>
      <c r="CZM278" s="221"/>
      <c r="CZN278" s="221"/>
      <c r="CZO278" s="221"/>
      <c r="CZP278" s="221"/>
      <c r="CZQ278" s="221"/>
      <c r="CZR278" s="221"/>
      <c r="CZS278" s="221"/>
      <c r="CZT278" s="221"/>
      <c r="CZU278" s="221"/>
      <c r="CZV278" s="221"/>
      <c r="CZW278" s="221"/>
      <c r="CZX278" s="221"/>
      <c r="CZY278" s="221"/>
      <c r="CZZ278" s="221"/>
      <c r="DAA278" s="221"/>
      <c r="DAB278" s="221"/>
      <c r="DAC278" s="221"/>
      <c r="DAD278" s="221"/>
      <c r="DAE278" s="221"/>
      <c r="DAF278" s="221"/>
      <c r="DAG278" s="221"/>
      <c r="DAH278" s="221"/>
      <c r="DAI278" s="221"/>
      <c r="DAJ278" s="221"/>
      <c r="DAK278" s="221"/>
      <c r="DAL278" s="221"/>
      <c r="DAM278" s="221"/>
      <c r="DAN278" s="221"/>
      <c r="DAO278" s="221"/>
      <c r="DAP278" s="221"/>
      <c r="DAQ278" s="221"/>
      <c r="DAR278" s="221"/>
      <c r="DAS278" s="221"/>
      <c r="DAT278" s="221"/>
      <c r="DAU278" s="221"/>
      <c r="DAV278" s="221"/>
      <c r="DAW278" s="221"/>
      <c r="DAX278" s="221"/>
      <c r="DAY278" s="221"/>
      <c r="DAZ278" s="221"/>
      <c r="DBA278" s="221"/>
      <c r="DBB278" s="221"/>
      <c r="DBC278" s="221"/>
      <c r="DBD278" s="221"/>
      <c r="DBE278" s="221"/>
      <c r="DBF278" s="221"/>
      <c r="DBG278" s="221"/>
      <c r="DBH278" s="221"/>
      <c r="DBI278" s="221"/>
      <c r="DBJ278" s="221"/>
      <c r="DBK278" s="221"/>
      <c r="DBL278" s="221"/>
      <c r="DBM278" s="221"/>
      <c r="DBN278" s="221"/>
      <c r="DBO278" s="221"/>
      <c r="DBP278" s="221"/>
      <c r="DBQ278" s="221"/>
      <c r="DBR278" s="221"/>
      <c r="DBS278" s="221"/>
      <c r="DBT278" s="221"/>
      <c r="DBU278" s="221"/>
      <c r="DBV278" s="221"/>
      <c r="DBW278" s="221"/>
      <c r="DBX278" s="221"/>
      <c r="DBY278" s="221"/>
      <c r="DBZ278" s="221"/>
      <c r="DCA278" s="221"/>
      <c r="DCB278" s="221"/>
      <c r="DCC278" s="221"/>
      <c r="DCD278" s="221"/>
      <c r="DCE278" s="221"/>
      <c r="DCF278" s="221"/>
      <c r="DCG278" s="221"/>
      <c r="DCH278" s="221"/>
      <c r="DCI278" s="221"/>
      <c r="DCJ278" s="221"/>
      <c r="DCK278" s="221"/>
      <c r="DCL278" s="221"/>
      <c r="DCM278" s="221"/>
      <c r="DCN278" s="221"/>
      <c r="DCO278" s="221"/>
      <c r="DCP278" s="221"/>
      <c r="DCQ278" s="221"/>
      <c r="DCR278" s="221"/>
      <c r="DCS278" s="221"/>
      <c r="DCT278" s="221"/>
      <c r="DCU278" s="221"/>
      <c r="DCV278" s="221"/>
      <c r="DCW278" s="221"/>
      <c r="DCX278" s="221"/>
      <c r="DCY278" s="221"/>
      <c r="DCZ278" s="221"/>
      <c r="DDA278" s="221"/>
      <c r="DDB278" s="221"/>
      <c r="DDC278" s="221"/>
      <c r="DDD278" s="221"/>
      <c r="DDE278" s="221"/>
      <c r="DDF278" s="221"/>
      <c r="DDG278" s="221"/>
      <c r="DDH278" s="221"/>
      <c r="DDI278" s="221"/>
      <c r="DDJ278" s="221"/>
      <c r="DDK278" s="221"/>
      <c r="DDL278" s="221"/>
      <c r="DDM278" s="221"/>
      <c r="DDN278" s="221"/>
      <c r="DDO278" s="221"/>
      <c r="DDP278" s="221"/>
      <c r="DDQ278" s="221"/>
      <c r="DDR278" s="221"/>
      <c r="DDS278" s="221"/>
      <c r="DDT278" s="221"/>
      <c r="DDU278" s="221"/>
      <c r="DDV278" s="221"/>
      <c r="DDW278" s="221"/>
      <c r="DDX278" s="221"/>
      <c r="DDY278" s="221"/>
      <c r="DDZ278" s="221"/>
      <c r="DEA278" s="221"/>
      <c r="DEB278" s="221"/>
      <c r="DEC278" s="221"/>
      <c r="DED278" s="221"/>
      <c r="DEE278" s="221"/>
      <c r="DEF278" s="221"/>
      <c r="DEG278" s="221"/>
      <c r="DEH278" s="221"/>
      <c r="DEI278" s="221"/>
      <c r="DEJ278" s="221"/>
      <c r="DEK278" s="221"/>
      <c r="DEL278" s="221"/>
      <c r="DEM278" s="221"/>
      <c r="DEN278" s="221"/>
      <c r="DEO278" s="221"/>
      <c r="DEP278" s="221"/>
      <c r="DEQ278" s="221"/>
      <c r="DER278" s="221"/>
      <c r="DES278" s="221"/>
      <c r="DET278" s="221"/>
      <c r="DEU278" s="221"/>
      <c r="DEV278" s="221"/>
      <c r="DEW278" s="221"/>
      <c r="DEX278" s="221"/>
      <c r="DEY278" s="221"/>
      <c r="DEZ278" s="221"/>
      <c r="DFA278" s="221"/>
      <c r="DFB278" s="221"/>
      <c r="DFC278" s="221"/>
      <c r="DFD278" s="221"/>
      <c r="DFE278" s="221"/>
      <c r="DFF278" s="221"/>
      <c r="DFG278" s="221"/>
      <c r="DFH278" s="221"/>
      <c r="DFI278" s="221"/>
      <c r="DFJ278" s="221"/>
      <c r="DFK278" s="221"/>
      <c r="DFL278" s="221"/>
      <c r="DFM278" s="221"/>
      <c r="DFN278" s="221"/>
      <c r="DFO278" s="221"/>
      <c r="DFP278" s="221"/>
      <c r="DFQ278" s="221"/>
      <c r="DFR278" s="221"/>
      <c r="DFS278" s="221"/>
      <c r="DFT278" s="221"/>
      <c r="DFU278" s="221"/>
      <c r="DFV278" s="221"/>
      <c r="DFW278" s="221"/>
      <c r="DFX278" s="221"/>
      <c r="DFY278" s="221"/>
      <c r="DFZ278" s="221"/>
      <c r="DGA278" s="221"/>
      <c r="DGB278" s="221"/>
      <c r="DGC278" s="221"/>
      <c r="DGD278" s="221"/>
      <c r="DGE278" s="221"/>
      <c r="DGF278" s="221"/>
      <c r="DGG278" s="221"/>
      <c r="DGH278" s="221"/>
      <c r="DGI278" s="221"/>
      <c r="DGJ278" s="221"/>
      <c r="DGK278" s="221"/>
      <c r="DGL278" s="221"/>
      <c r="DGM278" s="221"/>
      <c r="DGN278" s="221"/>
      <c r="DGO278" s="221"/>
      <c r="DGP278" s="221"/>
      <c r="DGQ278" s="221"/>
      <c r="DGR278" s="221"/>
      <c r="DGS278" s="221"/>
      <c r="DGT278" s="221"/>
      <c r="DGU278" s="221"/>
      <c r="DGV278" s="221"/>
      <c r="DGW278" s="221"/>
      <c r="DGX278" s="221"/>
      <c r="DGY278" s="221"/>
      <c r="DGZ278" s="221"/>
      <c r="DHA278" s="221"/>
      <c r="DHB278" s="221"/>
      <c r="DHC278" s="221"/>
      <c r="DHD278" s="221"/>
      <c r="DHE278" s="221"/>
      <c r="DHF278" s="221"/>
      <c r="DHG278" s="221"/>
      <c r="DHH278" s="221"/>
      <c r="DHI278" s="221"/>
      <c r="DHJ278" s="221"/>
      <c r="DHK278" s="221"/>
      <c r="DHL278" s="221"/>
      <c r="DHM278" s="221"/>
      <c r="DHN278" s="221"/>
      <c r="DHO278" s="221"/>
      <c r="DHP278" s="221"/>
      <c r="DHQ278" s="221"/>
      <c r="DHR278" s="221"/>
      <c r="DHS278" s="221"/>
      <c r="DHT278" s="221"/>
      <c r="DHU278" s="221"/>
      <c r="DHV278" s="221"/>
      <c r="DHW278" s="221"/>
      <c r="DHX278" s="221"/>
      <c r="DHY278" s="221"/>
      <c r="DHZ278" s="221"/>
      <c r="DIA278" s="221"/>
      <c r="DIB278" s="221"/>
      <c r="DIC278" s="221"/>
      <c r="DID278" s="221"/>
      <c r="DIE278" s="221"/>
      <c r="DIF278" s="221"/>
      <c r="DIG278" s="221"/>
      <c r="DIH278" s="221"/>
      <c r="DII278" s="221"/>
      <c r="DIJ278" s="221"/>
      <c r="DIK278" s="221"/>
      <c r="DIL278" s="221"/>
      <c r="DIM278" s="221"/>
      <c r="DIN278" s="221"/>
      <c r="DIO278" s="221"/>
      <c r="DIP278" s="221"/>
      <c r="DIQ278" s="221"/>
      <c r="DIR278" s="221"/>
      <c r="DIS278" s="221"/>
      <c r="DIT278" s="221"/>
      <c r="DIU278" s="221"/>
      <c r="DIV278" s="221"/>
      <c r="DIW278" s="221"/>
      <c r="DIX278" s="221"/>
      <c r="DIY278" s="221"/>
      <c r="DIZ278" s="221"/>
      <c r="DJA278" s="221"/>
      <c r="DJB278" s="221"/>
      <c r="DJC278" s="221"/>
      <c r="DJD278" s="221"/>
      <c r="DJE278" s="221"/>
      <c r="DJF278" s="221"/>
      <c r="DJG278" s="221"/>
      <c r="DJH278" s="221"/>
      <c r="DJI278" s="221"/>
      <c r="DJJ278" s="221"/>
      <c r="DJK278" s="221"/>
      <c r="DJL278" s="221"/>
      <c r="DJM278" s="221"/>
      <c r="DJN278" s="221"/>
      <c r="DJO278" s="221"/>
      <c r="DJP278" s="221"/>
      <c r="DJQ278" s="221"/>
      <c r="DJR278" s="221"/>
      <c r="DJS278" s="221"/>
      <c r="DJT278" s="221"/>
      <c r="DJU278" s="221"/>
      <c r="DJV278" s="221"/>
      <c r="DJW278" s="221"/>
      <c r="DJX278" s="221"/>
      <c r="DJY278" s="221"/>
      <c r="DJZ278" s="221"/>
      <c r="DKA278" s="221"/>
      <c r="DKB278" s="221"/>
      <c r="DKC278" s="221"/>
      <c r="DKD278" s="221"/>
      <c r="DKE278" s="221"/>
      <c r="DKF278" s="221"/>
      <c r="DKG278" s="221"/>
      <c r="DKH278" s="221"/>
      <c r="DKI278" s="221"/>
      <c r="DKJ278" s="221"/>
      <c r="DKK278" s="221"/>
      <c r="DKL278" s="221"/>
      <c r="DKM278" s="221"/>
      <c r="DKN278" s="221"/>
      <c r="DKO278" s="221"/>
      <c r="DKP278" s="221"/>
      <c r="DKQ278" s="221"/>
      <c r="DKR278" s="221"/>
      <c r="DKS278" s="221"/>
      <c r="DKT278" s="221"/>
      <c r="DKU278" s="221"/>
      <c r="DKV278" s="221"/>
      <c r="DKW278" s="221"/>
      <c r="DKX278" s="221"/>
      <c r="DKY278" s="221"/>
      <c r="DKZ278" s="221"/>
      <c r="DLA278" s="221"/>
      <c r="DLB278" s="221"/>
      <c r="DLC278" s="221"/>
      <c r="DLD278" s="221"/>
      <c r="DLE278" s="221"/>
      <c r="DLF278" s="221"/>
      <c r="DLG278" s="221"/>
      <c r="DLH278" s="221"/>
      <c r="DLI278" s="221"/>
      <c r="DLJ278" s="221"/>
      <c r="DLK278" s="221"/>
      <c r="DLL278" s="221"/>
      <c r="DLM278" s="221"/>
      <c r="DLN278" s="221"/>
      <c r="DLO278" s="221"/>
      <c r="DLP278" s="221"/>
      <c r="DLQ278" s="221"/>
      <c r="DLR278" s="221"/>
      <c r="DLS278" s="221"/>
      <c r="DLT278" s="221"/>
      <c r="DLU278" s="221"/>
      <c r="DLV278" s="221"/>
      <c r="DLW278" s="221"/>
      <c r="DLX278" s="221"/>
      <c r="DLY278" s="221"/>
      <c r="DLZ278" s="221"/>
      <c r="DMA278" s="221"/>
      <c r="DMB278" s="221"/>
      <c r="DMC278" s="221"/>
      <c r="DMD278" s="221"/>
      <c r="DME278" s="221"/>
      <c r="DMF278" s="221"/>
      <c r="DMG278" s="221"/>
      <c r="DMH278" s="221"/>
      <c r="DMI278" s="221"/>
      <c r="DMJ278" s="221"/>
      <c r="DMK278" s="221"/>
      <c r="DML278" s="221"/>
      <c r="DMM278" s="221"/>
      <c r="DMN278" s="221"/>
      <c r="DMO278" s="221"/>
      <c r="DMP278" s="221"/>
      <c r="DMQ278" s="221"/>
      <c r="DMR278" s="221"/>
      <c r="DMS278" s="221"/>
      <c r="DMT278" s="221"/>
      <c r="DMU278" s="221"/>
      <c r="DMV278" s="221"/>
      <c r="DMW278" s="221"/>
      <c r="DMX278" s="221"/>
      <c r="DMY278" s="221"/>
      <c r="DMZ278" s="221"/>
      <c r="DNA278" s="221"/>
      <c r="DNB278" s="221"/>
      <c r="DNC278" s="221"/>
      <c r="DND278" s="221"/>
      <c r="DNE278" s="221"/>
      <c r="DNF278" s="221"/>
      <c r="DNG278" s="221"/>
      <c r="DNH278" s="221"/>
      <c r="DNI278" s="221"/>
      <c r="DNJ278" s="221"/>
      <c r="DNK278" s="221"/>
      <c r="DNL278" s="221"/>
      <c r="DNM278" s="221"/>
      <c r="DNN278" s="221"/>
      <c r="DNO278" s="221"/>
      <c r="DNP278" s="221"/>
      <c r="DNQ278" s="221"/>
      <c r="DNR278" s="221"/>
      <c r="DNS278" s="221"/>
      <c r="DNT278" s="221"/>
      <c r="DNU278" s="221"/>
      <c r="DNV278" s="221"/>
      <c r="DNW278" s="221"/>
      <c r="DNX278" s="221"/>
      <c r="DNY278" s="221"/>
      <c r="DNZ278" s="221"/>
      <c r="DOA278" s="221"/>
      <c r="DOB278" s="221"/>
      <c r="DOC278" s="221"/>
      <c r="DOD278" s="221"/>
      <c r="DOE278" s="221"/>
      <c r="DOF278" s="221"/>
      <c r="DOG278" s="221"/>
      <c r="DOH278" s="221"/>
      <c r="DOI278" s="221"/>
      <c r="DOJ278" s="221"/>
      <c r="DOK278" s="221"/>
      <c r="DOL278" s="221"/>
      <c r="DOM278" s="221"/>
      <c r="DON278" s="221"/>
      <c r="DOO278" s="221"/>
      <c r="DOP278" s="221"/>
      <c r="DOQ278" s="221"/>
      <c r="DOR278" s="221"/>
      <c r="DOS278" s="221"/>
      <c r="DOT278" s="221"/>
      <c r="DOU278" s="221"/>
      <c r="DOV278" s="221"/>
      <c r="DOW278" s="221"/>
      <c r="DOX278" s="221"/>
      <c r="DOY278" s="221"/>
      <c r="DOZ278" s="221"/>
      <c r="DPA278" s="221"/>
      <c r="DPB278" s="221"/>
      <c r="DPC278" s="221"/>
      <c r="DPD278" s="221"/>
      <c r="DPE278" s="221"/>
      <c r="DPF278" s="221"/>
      <c r="DPG278" s="221"/>
      <c r="DPH278" s="221"/>
      <c r="DPI278" s="221"/>
      <c r="DPJ278" s="221"/>
      <c r="DPK278" s="221"/>
      <c r="DPL278" s="221"/>
      <c r="DPM278" s="221"/>
      <c r="DPN278" s="221"/>
      <c r="DPO278" s="221"/>
      <c r="DPP278" s="221"/>
      <c r="DPQ278" s="221"/>
      <c r="DPR278" s="221"/>
      <c r="DPS278" s="221"/>
      <c r="DPT278" s="221"/>
      <c r="DPU278" s="221"/>
      <c r="DPV278" s="221"/>
      <c r="DPW278" s="221"/>
      <c r="DPX278" s="221"/>
      <c r="DPY278" s="221"/>
      <c r="DPZ278" s="221"/>
      <c r="DQA278" s="221"/>
      <c r="DQB278" s="221"/>
      <c r="DQC278" s="221"/>
      <c r="DQD278" s="221"/>
      <c r="DQE278" s="221"/>
      <c r="DQF278" s="221"/>
      <c r="DQG278" s="221"/>
      <c r="DQH278" s="221"/>
      <c r="DQI278" s="221"/>
      <c r="DQJ278" s="221"/>
      <c r="DQK278" s="221"/>
      <c r="DQL278" s="221"/>
      <c r="DQM278" s="221"/>
      <c r="DQN278" s="221"/>
      <c r="DQO278" s="221"/>
      <c r="DQP278" s="221"/>
      <c r="DQQ278" s="221"/>
      <c r="DQR278" s="221"/>
      <c r="DQS278" s="221"/>
      <c r="DQT278" s="221"/>
      <c r="DQU278" s="221"/>
      <c r="DQV278" s="221"/>
      <c r="DQW278" s="221"/>
      <c r="DQX278" s="221"/>
      <c r="DQY278" s="221"/>
      <c r="DQZ278" s="221"/>
      <c r="DRA278" s="221"/>
      <c r="DRB278" s="221"/>
      <c r="DRC278" s="221"/>
      <c r="DRD278" s="221"/>
      <c r="DRE278" s="221"/>
      <c r="DRF278" s="221"/>
      <c r="DRG278" s="221"/>
      <c r="DRH278" s="221"/>
      <c r="DRI278" s="221"/>
      <c r="DRJ278" s="221"/>
      <c r="DRK278" s="221"/>
      <c r="DRL278" s="221"/>
      <c r="DRM278" s="221"/>
      <c r="DRN278" s="221"/>
      <c r="DRO278" s="221"/>
      <c r="DRP278" s="221"/>
      <c r="DRQ278" s="221"/>
      <c r="DRR278" s="221"/>
      <c r="DRS278" s="221"/>
      <c r="DRT278" s="221"/>
      <c r="DRU278" s="221"/>
      <c r="DRV278" s="221"/>
      <c r="DRW278" s="221"/>
      <c r="DRX278" s="221"/>
      <c r="DRY278" s="221"/>
      <c r="DRZ278" s="221"/>
      <c r="DSA278" s="221"/>
      <c r="DSB278" s="221"/>
      <c r="DSC278" s="221"/>
      <c r="DSD278" s="221"/>
      <c r="DSE278" s="221"/>
      <c r="DSF278" s="221"/>
      <c r="DSG278" s="221"/>
      <c r="DSH278" s="221"/>
      <c r="DSI278" s="221"/>
      <c r="DSJ278" s="221"/>
      <c r="DSK278" s="221"/>
      <c r="DSL278" s="221"/>
      <c r="DSM278" s="221"/>
      <c r="DSN278" s="221"/>
      <c r="DSO278" s="221"/>
      <c r="DSP278" s="221"/>
      <c r="DSQ278" s="221"/>
      <c r="DSR278" s="221"/>
      <c r="DSS278" s="221"/>
      <c r="DST278" s="221"/>
      <c r="DSU278" s="221"/>
      <c r="DSV278" s="221"/>
      <c r="DSW278" s="221"/>
      <c r="DSX278" s="221"/>
      <c r="DSY278" s="221"/>
      <c r="DSZ278" s="221"/>
      <c r="DTA278" s="221"/>
      <c r="DTB278" s="221"/>
      <c r="DTC278" s="221"/>
      <c r="DTD278" s="221"/>
      <c r="DTE278" s="221"/>
      <c r="DTF278" s="221"/>
      <c r="DTG278" s="221"/>
      <c r="DTH278" s="221"/>
      <c r="DTI278" s="221"/>
      <c r="DTJ278" s="221"/>
      <c r="DTK278" s="221"/>
      <c r="DTL278" s="221"/>
      <c r="DTM278" s="221"/>
      <c r="DTN278" s="221"/>
      <c r="DTO278" s="221"/>
      <c r="DTP278" s="221"/>
      <c r="DTQ278" s="221"/>
      <c r="DTR278" s="221"/>
      <c r="DTS278" s="221"/>
      <c r="DTT278" s="221"/>
      <c r="DTU278" s="221"/>
      <c r="DTV278" s="221"/>
      <c r="DTW278" s="221"/>
      <c r="DTX278" s="221"/>
      <c r="DTY278" s="221"/>
      <c r="DTZ278" s="221"/>
      <c r="DUA278" s="221"/>
      <c r="DUB278" s="221"/>
      <c r="DUC278" s="221"/>
      <c r="DUD278" s="221"/>
      <c r="DUE278" s="221"/>
      <c r="DUF278" s="221"/>
      <c r="DUG278" s="221"/>
      <c r="DUH278" s="221"/>
      <c r="DUI278" s="221"/>
      <c r="DUJ278" s="221"/>
      <c r="DUK278" s="221"/>
      <c r="DUL278" s="221"/>
      <c r="DUM278" s="221"/>
      <c r="DUN278" s="221"/>
      <c r="DUO278" s="221"/>
      <c r="DUP278" s="221"/>
      <c r="DUQ278" s="221"/>
      <c r="DUR278" s="221"/>
      <c r="DUS278" s="221"/>
      <c r="DUT278" s="221"/>
      <c r="DUU278" s="221"/>
      <c r="DUV278" s="221"/>
      <c r="DUW278" s="221"/>
      <c r="DUX278" s="221"/>
      <c r="DUY278" s="221"/>
      <c r="DUZ278" s="221"/>
      <c r="DVA278" s="221"/>
      <c r="DVB278" s="221"/>
      <c r="DVC278" s="221"/>
      <c r="DVD278" s="221"/>
      <c r="DVE278" s="221"/>
      <c r="DVF278" s="221"/>
      <c r="DVG278" s="221"/>
      <c r="DVH278" s="221"/>
      <c r="DVI278" s="221"/>
      <c r="DVJ278" s="221"/>
      <c r="DVK278" s="221"/>
      <c r="DVL278" s="221"/>
      <c r="DVM278" s="221"/>
      <c r="DVN278" s="221"/>
      <c r="DVO278" s="221"/>
      <c r="DVP278" s="221"/>
      <c r="DVQ278" s="221"/>
      <c r="DVR278" s="221"/>
      <c r="DVS278" s="221"/>
      <c r="DVT278" s="221"/>
      <c r="DVU278" s="221"/>
      <c r="DVV278" s="221"/>
      <c r="DVW278" s="221"/>
      <c r="DVX278" s="221"/>
      <c r="DVY278" s="221"/>
      <c r="DVZ278" s="221"/>
      <c r="DWA278" s="221"/>
      <c r="DWB278" s="221"/>
      <c r="DWC278" s="221"/>
      <c r="DWD278" s="221"/>
      <c r="DWE278" s="221"/>
      <c r="DWF278" s="221"/>
      <c r="DWG278" s="221"/>
      <c r="DWH278" s="221"/>
      <c r="DWI278" s="221"/>
      <c r="DWJ278" s="221"/>
      <c r="DWK278" s="221"/>
      <c r="DWL278" s="221"/>
      <c r="DWM278" s="221"/>
      <c r="DWN278" s="221"/>
      <c r="DWO278" s="221"/>
      <c r="DWP278" s="221"/>
      <c r="DWQ278" s="221"/>
      <c r="DWR278" s="221"/>
      <c r="DWS278" s="221"/>
      <c r="DWT278" s="221"/>
      <c r="DWU278" s="221"/>
      <c r="DWV278" s="221"/>
      <c r="DWW278" s="221"/>
      <c r="DWX278" s="221"/>
      <c r="DWY278" s="221"/>
      <c r="DWZ278" s="221"/>
      <c r="DXA278" s="221"/>
      <c r="DXB278" s="221"/>
      <c r="DXC278" s="221"/>
      <c r="DXD278" s="221"/>
      <c r="DXE278" s="221"/>
      <c r="DXF278" s="221"/>
      <c r="DXG278" s="221"/>
      <c r="DXH278" s="221"/>
      <c r="DXI278" s="221"/>
      <c r="DXJ278" s="221"/>
      <c r="DXK278" s="221"/>
      <c r="DXL278" s="221"/>
      <c r="DXM278" s="221"/>
      <c r="DXN278" s="221"/>
      <c r="DXO278" s="221"/>
      <c r="DXP278" s="221"/>
      <c r="DXQ278" s="221"/>
      <c r="DXR278" s="221"/>
      <c r="DXS278" s="221"/>
      <c r="DXT278" s="221"/>
      <c r="DXU278" s="221"/>
      <c r="DXV278" s="221"/>
      <c r="DXW278" s="221"/>
      <c r="DXX278" s="221"/>
      <c r="DXY278" s="221"/>
      <c r="DXZ278" s="221"/>
      <c r="DYA278" s="221"/>
      <c r="DYB278" s="221"/>
      <c r="DYC278" s="221"/>
      <c r="DYD278" s="221"/>
      <c r="DYE278" s="221"/>
      <c r="DYF278" s="221"/>
      <c r="DYG278" s="221"/>
      <c r="DYH278" s="221"/>
      <c r="DYI278" s="221"/>
      <c r="DYJ278" s="221"/>
      <c r="DYK278" s="221"/>
      <c r="DYL278" s="221"/>
      <c r="DYM278" s="221"/>
      <c r="DYN278" s="221"/>
      <c r="DYO278" s="221"/>
      <c r="DYP278" s="221"/>
      <c r="DYQ278" s="221"/>
      <c r="DYR278" s="221"/>
      <c r="DYS278" s="221"/>
      <c r="DYT278" s="221"/>
      <c r="DYU278" s="221"/>
      <c r="DYV278" s="221"/>
      <c r="DYW278" s="221"/>
      <c r="DYX278" s="221"/>
      <c r="DYY278" s="221"/>
      <c r="DYZ278" s="221"/>
      <c r="DZA278" s="221"/>
      <c r="DZB278" s="221"/>
      <c r="DZC278" s="221"/>
      <c r="DZD278" s="221"/>
      <c r="DZE278" s="221"/>
      <c r="DZF278" s="221"/>
      <c r="DZG278" s="221"/>
      <c r="DZH278" s="221"/>
      <c r="DZI278" s="221"/>
      <c r="DZJ278" s="221"/>
      <c r="DZK278" s="221"/>
      <c r="DZL278" s="221"/>
      <c r="DZM278" s="221"/>
      <c r="DZN278" s="221"/>
      <c r="DZO278" s="221"/>
      <c r="DZP278" s="221"/>
      <c r="DZQ278" s="221"/>
      <c r="DZR278" s="221"/>
      <c r="DZS278" s="221"/>
      <c r="DZT278" s="221"/>
      <c r="DZU278" s="221"/>
      <c r="DZV278" s="221"/>
      <c r="DZW278" s="221"/>
      <c r="DZX278" s="221"/>
      <c r="DZY278" s="221"/>
      <c r="DZZ278" s="221"/>
      <c r="EAA278" s="221"/>
      <c r="EAB278" s="221"/>
      <c r="EAC278" s="221"/>
      <c r="EAD278" s="221"/>
      <c r="EAE278" s="221"/>
      <c r="EAF278" s="221"/>
      <c r="EAG278" s="221"/>
      <c r="EAH278" s="221"/>
      <c r="EAI278" s="221"/>
      <c r="EAJ278" s="221"/>
      <c r="EAK278" s="221"/>
      <c r="EAL278" s="221"/>
      <c r="EAM278" s="221"/>
      <c r="EAN278" s="221"/>
      <c r="EAO278" s="221"/>
      <c r="EAP278" s="221"/>
      <c r="EAQ278" s="221"/>
      <c r="EAR278" s="221"/>
      <c r="EAS278" s="221"/>
      <c r="EAT278" s="221"/>
      <c r="EAU278" s="221"/>
      <c r="EAV278" s="221"/>
      <c r="EAW278" s="221"/>
      <c r="EAX278" s="221"/>
      <c r="EAY278" s="221"/>
      <c r="EAZ278" s="221"/>
      <c r="EBA278" s="221"/>
      <c r="EBB278" s="221"/>
      <c r="EBC278" s="221"/>
      <c r="EBD278" s="221"/>
      <c r="EBE278" s="221"/>
      <c r="EBF278" s="221"/>
      <c r="EBG278" s="221"/>
      <c r="EBH278" s="221"/>
      <c r="EBI278" s="221"/>
      <c r="EBJ278" s="221"/>
      <c r="EBK278" s="221"/>
      <c r="EBL278" s="221"/>
      <c r="EBM278" s="221"/>
      <c r="EBN278" s="221"/>
      <c r="EBO278" s="221"/>
      <c r="EBP278" s="221"/>
      <c r="EBQ278" s="221"/>
      <c r="EBR278" s="221"/>
      <c r="EBS278" s="221"/>
      <c r="EBT278" s="221"/>
      <c r="EBU278" s="221"/>
      <c r="EBV278" s="221"/>
      <c r="EBW278" s="221"/>
      <c r="EBX278" s="221"/>
      <c r="EBY278" s="221"/>
      <c r="EBZ278" s="221"/>
      <c r="ECA278" s="221"/>
      <c r="ECB278" s="221"/>
      <c r="ECC278" s="221"/>
      <c r="ECD278" s="221"/>
      <c r="ECE278" s="221"/>
      <c r="ECF278" s="221"/>
      <c r="ECG278" s="221"/>
      <c r="ECH278" s="221"/>
      <c r="ECI278" s="221"/>
      <c r="ECJ278" s="221"/>
      <c r="ECK278" s="221"/>
      <c r="ECL278" s="221"/>
      <c r="ECM278" s="221"/>
      <c r="ECN278" s="221"/>
      <c r="ECO278" s="221"/>
      <c r="ECP278" s="221"/>
      <c r="ECQ278" s="221"/>
      <c r="ECR278" s="221"/>
      <c r="ECS278" s="221"/>
      <c r="ECT278" s="221"/>
      <c r="ECU278" s="221"/>
      <c r="ECV278" s="221"/>
      <c r="ECW278" s="221"/>
      <c r="ECX278" s="221"/>
      <c r="ECY278" s="221"/>
      <c r="ECZ278" s="221"/>
      <c r="EDA278" s="221"/>
      <c r="EDB278" s="221"/>
      <c r="EDC278" s="221"/>
      <c r="EDD278" s="221"/>
      <c r="EDE278" s="221"/>
      <c r="EDF278" s="221"/>
      <c r="EDG278" s="221"/>
      <c r="EDH278" s="221"/>
      <c r="EDI278" s="221"/>
      <c r="EDJ278" s="221"/>
      <c r="EDK278" s="221"/>
      <c r="EDL278" s="221"/>
      <c r="EDM278" s="221"/>
      <c r="EDN278" s="221"/>
      <c r="EDO278" s="221"/>
      <c r="EDP278" s="221"/>
      <c r="EDQ278" s="221"/>
      <c r="EDR278" s="221"/>
      <c r="EDS278" s="221"/>
      <c r="EDT278" s="221"/>
      <c r="EDU278" s="221"/>
      <c r="EDV278" s="221"/>
      <c r="EDW278" s="221"/>
      <c r="EDX278" s="221"/>
      <c r="EDY278" s="221"/>
      <c r="EDZ278" s="221"/>
      <c r="EEA278" s="221"/>
      <c r="EEB278" s="221"/>
      <c r="EEC278" s="221"/>
      <c r="EED278" s="221"/>
      <c r="EEE278" s="221"/>
      <c r="EEF278" s="221"/>
      <c r="EEG278" s="221"/>
      <c r="EEH278" s="221"/>
      <c r="EEI278" s="221"/>
      <c r="EEJ278" s="221"/>
      <c r="EEK278" s="221"/>
      <c r="EEL278" s="221"/>
      <c r="EEM278" s="221"/>
      <c r="EEN278" s="221"/>
      <c r="EEO278" s="221"/>
      <c r="EEP278" s="221"/>
      <c r="EEQ278" s="221"/>
      <c r="EER278" s="221"/>
      <c r="EES278" s="221"/>
      <c r="EET278" s="221"/>
      <c r="EEU278" s="221"/>
      <c r="EEV278" s="221"/>
      <c r="EEW278" s="221"/>
      <c r="EEX278" s="221"/>
      <c r="EEY278" s="221"/>
      <c r="EEZ278" s="221"/>
      <c r="EFA278" s="221"/>
      <c r="EFB278" s="221"/>
      <c r="EFC278" s="221"/>
      <c r="EFD278" s="221"/>
      <c r="EFE278" s="221"/>
      <c r="EFF278" s="221"/>
      <c r="EFG278" s="221"/>
      <c r="EFH278" s="221"/>
      <c r="EFI278" s="221"/>
      <c r="EFJ278" s="221"/>
      <c r="EFK278" s="221"/>
      <c r="EFL278" s="221"/>
      <c r="EFM278" s="221"/>
      <c r="EFN278" s="221"/>
      <c r="EFO278" s="221"/>
      <c r="EFP278" s="221"/>
      <c r="EFQ278" s="221"/>
      <c r="EFR278" s="221"/>
      <c r="EFS278" s="221"/>
      <c r="EFT278" s="221"/>
      <c r="EFU278" s="221"/>
      <c r="EFV278" s="221"/>
      <c r="EFW278" s="221"/>
      <c r="EFX278" s="221"/>
      <c r="EFY278" s="221"/>
      <c r="EFZ278" s="221"/>
      <c r="EGA278" s="221"/>
      <c r="EGB278" s="221"/>
      <c r="EGC278" s="221"/>
      <c r="EGD278" s="221"/>
      <c r="EGE278" s="221"/>
      <c r="EGF278" s="221"/>
      <c r="EGG278" s="221"/>
      <c r="EGH278" s="221"/>
      <c r="EGI278" s="221"/>
      <c r="EGJ278" s="221"/>
      <c r="EGK278" s="221"/>
      <c r="EGL278" s="221"/>
      <c r="EGM278" s="221"/>
      <c r="EGN278" s="221"/>
      <c r="EGO278" s="221"/>
      <c r="EGP278" s="221"/>
      <c r="EGQ278" s="221"/>
      <c r="EGR278" s="221"/>
      <c r="EGS278" s="221"/>
      <c r="EGT278" s="221"/>
      <c r="EGU278" s="221"/>
      <c r="EGV278" s="221"/>
      <c r="EGW278" s="221"/>
      <c r="EGX278" s="221"/>
      <c r="EGY278" s="221"/>
      <c r="EGZ278" s="221"/>
      <c r="EHA278" s="221"/>
      <c r="EHB278" s="221"/>
      <c r="EHC278" s="221"/>
      <c r="EHD278" s="221"/>
      <c r="EHE278" s="221"/>
      <c r="EHF278" s="221"/>
      <c r="EHG278" s="221"/>
      <c r="EHH278" s="221"/>
      <c r="EHI278" s="221"/>
      <c r="EHJ278" s="221"/>
      <c r="EHK278" s="221"/>
      <c r="EHL278" s="221"/>
      <c r="EHM278" s="221"/>
      <c r="EHN278" s="221"/>
      <c r="EHO278" s="221"/>
      <c r="EHP278" s="221"/>
      <c r="EHQ278" s="221"/>
      <c r="EHR278" s="221"/>
      <c r="EHS278" s="221"/>
      <c r="EHT278" s="221"/>
      <c r="EHU278" s="221"/>
      <c r="EHV278" s="221"/>
      <c r="EHW278" s="221"/>
      <c r="EHX278" s="221"/>
      <c r="EHY278" s="221"/>
      <c r="EHZ278" s="221"/>
      <c r="EIA278" s="221"/>
      <c r="EIB278" s="221"/>
      <c r="EIC278" s="221"/>
      <c r="EID278" s="221"/>
      <c r="EIE278" s="221"/>
      <c r="EIF278" s="221"/>
      <c r="EIG278" s="221"/>
      <c r="EIH278" s="221"/>
      <c r="EII278" s="221"/>
      <c r="EIJ278" s="221"/>
      <c r="EIK278" s="221"/>
      <c r="EIL278" s="221"/>
      <c r="EIM278" s="221"/>
      <c r="EIN278" s="221"/>
      <c r="EIO278" s="221"/>
      <c r="EIP278" s="221"/>
      <c r="EIQ278" s="221"/>
      <c r="EIR278" s="221"/>
      <c r="EIS278" s="221"/>
      <c r="EIT278" s="221"/>
      <c r="EIU278" s="221"/>
      <c r="EIV278" s="221"/>
      <c r="EIW278" s="221"/>
      <c r="EIX278" s="221"/>
      <c r="EIY278" s="221"/>
      <c r="EIZ278" s="221"/>
      <c r="EJA278" s="221"/>
      <c r="EJB278" s="221"/>
      <c r="EJC278" s="221"/>
      <c r="EJD278" s="221"/>
      <c r="EJE278" s="221"/>
      <c r="EJF278" s="221"/>
      <c r="EJG278" s="221"/>
      <c r="EJH278" s="221"/>
      <c r="EJI278" s="221"/>
      <c r="EJJ278" s="221"/>
      <c r="EJK278" s="221"/>
      <c r="EJL278" s="221"/>
      <c r="EJM278" s="221"/>
      <c r="EJN278" s="221"/>
      <c r="EJO278" s="221"/>
      <c r="EJP278" s="221"/>
      <c r="EJQ278" s="221"/>
      <c r="EJR278" s="221"/>
      <c r="EJS278" s="221"/>
      <c r="EJT278" s="221"/>
      <c r="EJU278" s="221"/>
      <c r="EJV278" s="221"/>
      <c r="EJW278" s="221"/>
      <c r="EJX278" s="221"/>
      <c r="EJY278" s="221"/>
      <c r="EJZ278" s="221"/>
      <c r="EKA278" s="221"/>
      <c r="EKB278" s="221"/>
      <c r="EKC278" s="221"/>
      <c r="EKD278" s="221"/>
      <c r="EKE278" s="221"/>
      <c r="EKF278" s="221"/>
      <c r="EKG278" s="221"/>
      <c r="EKH278" s="221"/>
      <c r="EKI278" s="221"/>
      <c r="EKJ278" s="221"/>
      <c r="EKK278" s="221"/>
      <c r="EKL278" s="221"/>
      <c r="EKM278" s="221"/>
      <c r="EKN278" s="221"/>
      <c r="EKO278" s="221"/>
      <c r="EKP278" s="221"/>
      <c r="EKQ278" s="221"/>
      <c r="EKR278" s="221"/>
      <c r="EKS278" s="221"/>
      <c r="EKT278" s="221"/>
      <c r="EKU278" s="221"/>
      <c r="EKV278" s="221"/>
      <c r="EKW278" s="221"/>
      <c r="EKX278" s="221"/>
      <c r="EKY278" s="221"/>
      <c r="EKZ278" s="221"/>
      <c r="ELA278" s="221"/>
      <c r="ELB278" s="221"/>
      <c r="ELC278" s="221"/>
      <c r="ELD278" s="221"/>
      <c r="ELE278" s="221"/>
      <c r="ELF278" s="221"/>
      <c r="ELG278" s="221"/>
      <c r="ELH278" s="221"/>
      <c r="ELI278" s="221"/>
      <c r="ELJ278" s="221"/>
      <c r="ELK278" s="221"/>
      <c r="ELL278" s="221"/>
      <c r="ELM278" s="221"/>
      <c r="ELN278" s="221"/>
      <c r="ELO278" s="221"/>
      <c r="ELP278" s="221"/>
      <c r="ELQ278" s="221"/>
      <c r="ELR278" s="221"/>
      <c r="ELS278" s="221"/>
      <c r="ELT278" s="221"/>
      <c r="ELU278" s="221"/>
      <c r="ELV278" s="221"/>
      <c r="ELW278" s="221"/>
      <c r="ELX278" s="221"/>
      <c r="ELY278" s="221"/>
      <c r="ELZ278" s="221"/>
      <c r="EMA278" s="221"/>
      <c r="EMB278" s="221"/>
      <c r="EMC278" s="221"/>
      <c r="EMD278" s="221"/>
      <c r="EME278" s="221"/>
      <c r="EMF278" s="221"/>
      <c r="EMG278" s="221"/>
      <c r="EMH278" s="221"/>
      <c r="EMI278" s="221"/>
      <c r="EMJ278" s="221"/>
      <c r="EMK278" s="221"/>
      <c r="EML278" s="221"/>
      <c r="EMM278" s="221"/>
      <c r="EMN278" s="221"/>
      <c r="EMO278" s="221"/>
      <c r="EMP278" s="221"/>
      <c r="EMQ278" s="221"/>
      <c r="EMR278" s="221"/>
      <c r="EMS278" s="221"/>
      <c r="EMT278" s="221"/>
      <c r="EMU278" s="221"/>
      <c r="EMV278" s="221"/>
      <c r="EMW278" s="221"/>
      <c r="EMX278" s="221"/>
      <c r="EMY278" s="221"/>
      <c r="EMZ278" s="221"/>
      <c r="ENA278" s="221"/>
      <c r="ENB278" s="221"/>
      <c r="ENC278" s="221"/>
      <c r="END278" s="221"/>
      <c r="ENE278" s="221"/>
      <c r="ENF278" s="221"/>
      <c r="ENG278" s="221"/>
      <c r="ENH278" s="221"/>
      <c r="ENI278" s="221"/>
      <c r="ENJ278" s="221"/>
      <c r="ENK278" s="221"/>
      <c r="ENL278" s="221"/>
      <c r="ENM278" s="221"/>
      <c r="ENN278" s="221"/>
      <c r="ENO278" s="221"/>
      <c r="ENP278" s="221"/>
      <c r="ENQ278" s="221"/>
      <c r="ENR278" s="221"/>
      <c r="ENS278" s="221"/>
      <c r="ENT278" s="221"/>
      <c r="ENU278" s="221"/>
      <c r="ENV278" s="221"/>
      <c r="ENW278" s="221"/>
      <c r="ENX278" s="221"/>
      <c r="ENY278" s="221"/>
      <c r="ENZ278" s="221"/>
      <c r="EOA278" s="221"/>
      <c r="EOB278" s="221"/>
      <c r="EOC278" s="221"/>
      <c r="EOD278" s="221"/>
      <c r="EOE278" s="221"/>
      <c r="EOF278" s="221"/>
      <c r="EOG278" s="221"/>
      <c r="EOH278" s="221"/>
      <c r="EOI278" s="221"/>
      <c r="EOJ278" s="221"/>
      <c r="EOK278" s="221"/>
      <c r="EOL278" s="221"/>
      <c r="EOM278" s="221"/>
      <c r="EON278" s="221"/>
      <c r="EOO278" s="221"/>
      <c r="EOP278" s="221"/>
      <c r="EOQ278" s="221"/>
      <c r="EOR278" s="221"/>
      <c r="EOS278" s="221"/>
      <c r="EOT278" s="221"/>
      <c r="EOU278" s="221"/>
      <c r="EOV278" s="221"/>
      <c r="EOW278" s="221"/>
      <c r="EOX278" s="221"/>
      <c r="EOY278" s="221"/>
      <c r="EOZ278" s="221"/>
      <c r="EPA278" s="221"/>
      <c r="EPB278" s="221"/>
      <c r="EPC278" s="221"/>
      <c r="EPD278" s="221"/>
      <c r="EPE278" s="221"/>
      <c r="EPF278" s="221"/>
      <c r="EPG278" s="221"/>
      <c r="EPH278" s="221"/>
      <c r="EPI278" s="221"/>
      <c r="EPJ278" s="221"/>
      <c r="EPK278" s="221"/>
      <c r="EPL278" s="221"/>
      <c r="EPM278" s="221"/>
      <c r="EPN278" s="221"/>
      <c r="EPO278" s="221"/>
      <c r="EPP278" s="221"/>
      <c r="EPQ278" s="221"/>
      <c r="EPR278" s="221"/>
      <c r="EPS278" s="221"/>
      <c r="EPT278" s="221"/>
      <c r="EPU278" s="221"/>
      <c r="EPV278" s="221"/>
      <c r="EPW278" s="221"/>
      <c r="EPX278" s="221"/>
      <c r="EPY278" s="221"/>
      <c r="EPZ278" s="221"/>
      <c r="EQA278" s="221"/>
      <c r="EQB278" s="221"/>
      <c r="EQC278" s="221"/>
      <c r="EQD278" s="221"/>
      <c r="EQE278" s="221"/>
      <c r="EQF278" s="221"/>
      <c r="EQG278" s="221"/>
      <c r="EQH278" s="221"/>
      <c r="EQI278" s="221"/>
      <c r="EQJ278" s="221"/>
      <c r="EQK278" s="221"/>
      <c r="EQL278" s="221"/>
      <c r="EQM278" s="221"/>
      <c r="EQN278" s="221"/>
      <c r="EQO278" s="221"/>
      <c r="EQP278" s="221"/>
      <c r="EQQ278" s="221"/>
      <c r="EQR278" s="221"/>
      <c r="EQS278" s="221"/>
      <c r="EQT278" s="221"/>
      <c r="EQU278" s="221"/>
      <c r="EQV278" s="221"/>
      <c r="EQW278" s="221"/>
      <c r="EQX278" s="221"/>
      <c r="EQY278" s="221"/>
      <c r="EQZ278" s="221"/>
      <c r="ERA278" s="221"/>
      <c r="ERB278" s="221"/>
      <c r="ERC278" s="221"/>
      <c r="ERD278" s="221"/>
      <c r="ERE278" s="221"/>
      <c r="ERF278" s="221"/>
      <c r="ERG278" s="221"/>
      <c r="ERH278" s="221"/>
      <c r="ERI278" s="221"/>
      <c r="ERJ278" s="221"/>
      <c r="ERK278" s="221"/>
      <c r="ERL278" s="221"/>
      <c r="ERM278" s="221"/>
      <c r="ERN278" s="221"/>
      <c r="ERO278" s="221"/>
      <c r="ERP278" s="221"/>
      <c r="ERQ278" s="221"/>
      <c r="ERR278" s="221"/>
      <c r="ERS278" s="221"/>
      <c r="ERT278" s="221"/>
      <c r="ERU278" s="221"/>
      <c r="ERV278" s="221"/>
      <c r="ERW278" s="221"/>
      <c r="ERX278" s="221"/>
      <c r="ERY278" s="221"/>
      <c r="ERZ278" s="221"/>
      <c r="ESA278" s="221"/>
      <c r="ESB278" s="221"/>
      <c r="ESC278" s="221"/>
      <c r="ESD278" s="221"/>
      <c r="ESE278" s="221"/>
      <c r="ESF278" s="221"/>
      <c r="ESG278" s="221"/>
      <c r="ESH278" s="221"/>
      <c r="ESI278" s="221"/>
      <c r="ESJ278" s="221"/>
      <c r="ESK278" s="221"/>
      <c r="ESL278" s="221"/>
      <c r="ESM278" s="221"/>
      <c r="ESN278" s="221"/>
      <c r="ESO278" s="221"/>
      <c r="ESP278" s="221"/>
      <c r="ESQ278" s="221"/>
      <c r="ESR278" s="221"/>
      <c r="ESS278" s="221"/>
      <c r="EST278" s="221"/>
      <c r="ESU278" s="221"/>
      <c r="ESV278" s="221"/>
      <c r="ESW278" s="221"/>
      <c r="ESX278" s="221"/>
      <c r="ESY278" s="221"/>
      <c r="ESZ278" s="221"/>
      <c r="ETA278" s="221"/>
      <c r="ETB278" s="221"/>
      <c r="ETC278" s="221"/>
      <c r="ETD278" s="221"/>
      <c r="ETE278" s="221"/>
      <c r="ETF278" s="221"/>
      <c r="ETG278" s="221"/>
      <c r="ETH278" s="221"/>
      <c r="ETI278" s="221"/>
      <c r="ETJ278" s="221"/>
      <c r="ETK278" s="221"/>
      <c r="ETL278" s="221"/>
      <c r="ETM278" s="221"/>
      <c r="ETN278" s="221"/>
      <c r="ETO278" s="221"/>
      <c r="ETP278" s="221"/>
      <c r="ETQ278" s="221"/>
      <c r="ETR278" s="221"/>
      <c r="ETS278" s="221"/>
      <c r="ETT278" s="221"/>
      <c r="ETU278" s="221"/>
      <c r="ETV278" s="221"/>
      <c r="ETW278" s="221"/>
      <c r="ETX278" s="221"/>
      <c r="ETY278" s="221"/>
      <c r="ETZ278" s="221"/>
      <c r="EUA278" s="221"/>
      <c r="EUB278" s="221"/>
      <c r="EUC278" s="221"/>
      <c r="EUD278" s="221"/>
      <c r="EUE278" s="221"/>
      <c r="EUF278" s="221"/>
      <c r="EUG278" s="221"/>
      <c r="EUH278" s="221"/>
      <c r="EUI278" s="221"/>
      <c r="EUJ278" s="221"/>
      <c r="EUK278" s="221"/>
      <c r="EUL278" s="221"/>
      <c r="EUM278" s="221"/>
      <c r="EUN278" s="221"/>
      <c r="EUO278" s="221"/>
      <c r="EUP278" s="221"/>
      <c r="EUQ278" s="221"/>
      <c r="EUR278" s="221"/>
      <c r="EUS278" s="221"/>
      <c r="EUT278" s="221"/>
      <c r="EUU278" s="221"/>
      <c r="EUV278" s="221"/>
      <c r="EUW278" s="221"/>
      <c r="EUX278" s="221"/>
      <c r="EUY278" s="221"/>
      <c r="EUZ278" s="221"/>
      <c r="EVA278" s="221"/>
      <c r="EVB278" s="221"/>
      <c r="EVC278" s="221"/>
      <c r="EVD278" s="221"/>
      <c r="EVE278" s="221"/>
      <c r="EVF278" s="221"/>
      <c r="EVG278" s="221"/>
      <c r="EVH278" s="221"/>
      <c r="EVI278" s="221"/>
      <c r="EVJ278" s="221"/>
      <c r="EVK278" s="221"/>
      <c r="EVL278" s="221"/>
      <c r="EVM278" s="221"/>
      <c r="EVN278" s="221"/>
      <c r="EVO278" s="221"/>
      <c r="EVP278" s="221"/>
      <c r="EVQ278" s="221"/>
      <c r="EVR278" s="221"/>
      <c r="EVS278" s="221"/>
      <c r="EVT278" s="221"/>
      <c r="EVU278" s="221"/>
      <c r="EVV278" s="221"/>
      <c r="EVW278" s="221"/>
      <c r="EVX278" s="221"/>
      <c r="EVY278" s="221"/>
      <c r="EVZ278" s="221"/>
      <c r="EWA278" s="221"/>
      <c r="EWB278" s="221"/>
      <c r="EWC278" s="221"/>
      <c r="EWD278" s="221"/>
      <c r="EWE278" s="221"/>
      <c r="EWF278" s="221"/>
      <c r="EWG278" s="221"/>
      <c r="EWH278" s="221"/>
      <c r="EWI278" s="221"/>
      <c r="EWJ278" s="221"/>
      <c r="EWK278" s="221"/>
      <c r="EWL278" s="221"/>
      <c r="EWM278" s="221"/>
      <c r="EWN278" s="221"/>
      <c r="EWO278" s="221"/>
      <c r="EWP278" s="221"/>
      <c r="EWQ278" s="221"/>
      <c r="EWR278" s="221"/>
      <c r="EWS278" s="221"/>
      <c r="EWT278" s="221"/>
      <c r="EWU278" s="221"/>
      <c r="EWV278" s="221"/>
      <c r="EWW278" s="221"/>
      <c r="EWX278" s="221"/>
      <c r="EWY278" s="221"/>
      <c r="EWZ278" s="221"/>
      <c r="EXA278" s="221"/>
      <c r="EXB278" s="221"/>
      <c r="EXC278" s="221"/>
      <c r="EXD278" s="221"/>
      <c r="EXE278" s="221"/>
      <c r="EXF278" s="221"/>
      <c r="EXG278" s="221"/>
      <c r="EXH278" s="221"/>
      <c r="EXI278" s="221"/>
      <c r="EXJ278" s="221"/>
      <c r="EXK278" s="221"/>
      <c r="EXL278" s="221"/>
      <c r="EXM278" s="221"/>
      <c r="EXN278" s="221"/>
      <c r="EXO278" s="221"/>
      <c r="EXP278" s="221"/>
      <c r="EXQ278" s="221"/>
      <c r="EXR278" s="221"/>
      <c r="EXS278" s="221"/>
      <c r="EXT278" s="221"/>
      <c r="EXU278" s="221"/>
      <c r="EXV278" s="221"/>
      <c r="EXW278" s="221"/>
      <c r="EXX278" s="221"/>
      <c r="EXY278" s="221"/>
      <c r="EXZ278" s="221"/>
      <c r="EYA278" s="221"/>
      <c r="EYB278" s="221"/>
      <c r="EYC278" s="221"/>
      <c r="EYD278" s="221"/>
      <c r="EYE278" s="221"/>
      <c r="EYF278" s="221"/>
      <c r="EYG278" s="221"/>
      <c r="EYH278" s="221"/>
      <c r="EYI278" s="221"/>
      <c r="EYJ278" s="221"/>
      <c r="EYK278" s="221"/>
      <c r="EYL278" s="221"/>
      <c r="EYM278" s="221"/>
      <c r="EYN278" s="221"/>
      <c r="EYO278" s="221"/>
      <c r="EYP278" s="221"/>
      <c r="EYQ278" s="221"/>
      <c r="EYR278" s="221"/>
      <c r="EYS278" s="221"/>
      <c r="EYT278" s="221"/>
      <c r="EYU278" s="221"/>
      <c r="EYV278" s="221"/>
      <c r="EYW278" s="221"/>
      <c r="EYX278" s="221"/>
      <c r="EYY278" s="221"/>
      <c r="EYZ278" s="221"/>
      <c r="EZA278" s="221"/>
      <c r="EZB278" s="221"/>
      <c r="EZC278" s="221"/>
      <c r="EZD278" s="221"/>
      <c r="EZE278" s="221"/>
      <c r="EZF278" s="221"/>
      <c r="EZG278" s="221"/>
      <c r="EZH278" s="221"/>
      <c r="EZI278" s="221"/>
      <c r="EZJ278" s="221"/>
      <c r="EZK278" s="221"/>
      <c r="EZL278" s="221"/>
      <c r="EZM278" s="221"/>
      <c r="EZN278" s="221"/>
      <c r="EZO278" s="221"/>
      <c r="EZP278" s="221"/>
      <c r="EZQ278" s="221"/>
      <c r="EZR278" s="221"/>
      <c r="EZS278" s="221"/>
      <c r="EZT278" s="221"/>
      <c r="EZU278" s="221"/>
      <c r="EZV278" s="221"/>
      <c r="EZW278" s="221"/>
      <c r="EZX278" s="221"/>
      <c r="EZY278" s="221"/>
      <c r="EZZ278" s="221"/>
      <c r="FAA278" s="221"/>
      <c r="FAB278" s="221"/>
      <c r="FAC278" s="221"/>
      <c r="FAD278" s="221"/>
      <c r="FAE278" s="221"/>
      <c r="FAF278" s="221"/>
      <c r="FAG278" s="221"/>
      <c r="FAH278" s="221"/>
      <c r="FAI278" s="221"/>
      <c r="FAJ278" s="221"/>
      <c r="FAK278" s="221"/>
      <c r="FAL278" s="221"/>
      <c r="FAM278" s="221"/>
      <c r="FAN278" s="221"/>
      <c r="FAO278" s="221"/>
      <c r="FAP278" s="221"/>
      <c r="FAQ278" s="221"/>
      <c r="FAR278" s="221"/>
      <c r="FAS278" s="221"/>
      <c r="FAT278" s="221"/>
      <c r="FAU278" s="221"/>
      <c r="FAV278" s="221"/>
      <c r="FAW278" s="221"/>
      <c r="FAX278" s="221"/>
      <c r="FAY278" s="221"/>
      <c r="FAZ278" s="221"/>
      <c r="FBA278" s="221"/>
      <c r="FBB278" s="221"/>
      <c r="FBC278" s="221"/>
      <c r="FBD278" s="221"/>
      <c r="FBE278" s="221"/>
      <c r="FBF278" s="221"/>
      <c r="FBG278" s="221"/>
      <c r="FBH278" s="221"/>
      <c r="FBI278" s="221"/>
      <c r="FBJ278" s="221"/>
      <c r="FBK278" s="221"/>
      <c r="FBL278" s="221"/>
      <c r="FBM278" s="221"/>
      <c r="FBN278" s="221"/>
      <c r="FBO278" s="221"/>
      <c r="FBP278" s="221"/>
      <c r="FBQ278" s="221"/>
      <c r="FBR278" s="221"/>
      <c r="FBS278" s="221"/>
      <c r="FBT278" s="221"/>
      <c r="FBU278" s="221"/>
      <c r="FBV278" s="221"/>
      <c r="FBW278" s="221"/>
      <c r="FBX278" s="221"/>
      <c r="FBY278" s="221"/>
      <c r="FBZ278" s="221"/>
      <c r="FCA278" s="221"/>
      <c r="FCB278" s="221"/>
      <c r="FCC278" s="221"/>
      <c r="FCD278" s="221"/>
      <c r="FCE278" s="221"/>
      <c r="FCF278" s="221"/>
      <c r="FCG278" s="221"/>
      <c r="FCH278" s="221"/>
      <c r="FCI278" s="221"/>
      <c r="FCJ278" s="221"/>
      <c r="FCK278" s="221"/>
      <c r="FCL278" s="221"/>
      <c r="FCM278" s="221"/>
      <c r="FCN278" s="221"/>
      <c r="FCO278" s="221"/>
      <c r="FCP278" s="221"/>
      <c r="FCQ278" s="221"/>
      <c r="FCR278" s="221"/>
      <c r="FCS278" s="221"/>
      <c r="FCT278" s="221"/>
      <c r="FCU278" s="221"/>
      <c r="FCV278" s="221"/>
      <c r="FCW278" s="221"/>
      <c r="FCX278" s="221"/>
      <c r="FCY278" s="221"/>
      <c r="FCZ278" s="221"/>
      <c r="FDA278" s="221"/>
      <c r="FDB278" s="221"/>
      <c r="FDC278" s="221"/>
      <c r="FDD278" s="221"/>
      <c r="FDE278" s="221"/>
      <c r="FDF278" s="221"/>
      <c r="FDG278" s="221"/>
      <c r="FDH278" s="221"/>
      <c r="FDI278" s="221"/>
      <c r="FDJ278" s="221"/>
      <c r="FDK278" s="221"/>
      <c r="FDL278" s="221"/>
      <c r="FDM278" s="221"/>
      <c r="FDN278" s="221"/>
      <c r="FDO278" s="221"/>
      <c r="FDP278" s="221"/>
      <c r="FDQ278" s="221"/>
      <c r="FDR278" s="221"/>
      <c r="FDS278" s="221"/>
      <c r="FDT278" s="221"/>
      <c r="FDU278" s="221"/>
      <c r="FDV278" s="221"/>
      <c r="FDW278" s="221"/>
      <c r="FDX278" s="221"/>
      <c r="FDY278" s="221"/>
      <c r="FDZ278" s="221"/>
      <c r="FEA278" s="221"/>
      <c r="FEB278" s="221"/>
      <c r="FEC278" s="221"/>
      <c r="FED278" s="221"/>
      <c r="FEE278" s="221"/>
      <c r="FEF278" s="221"/>
      <c r="FEG278" s="221"/>
      <c r="FEH278" s="221"/>
      <c r="FEI278" s="221"/>
      <c r="FEJ278" s="221"/>
      <c r="FEK278" s="221"/>
      <c r="FEL278" s="221"/>
      <c r="FEM278" s="221"/>
      <c r="FEN278" s="221"/>
      <c r="FEO278" s="221"/>
      <c r="FEP278" s="221"/>
      <c r="FEQ278" s="221"/>
      <c r="FER278" s="221"/>
      <c r="FES278" s="221"/>
      <c r="FET278" s="221"/>
      <c r="FEU278" s="221"/>
      <c r="FEV278" s="221"/>
      <c r="FEW278" s="221"/>
      <c r="FEX278" s="221"/>
      <c r="FEY278" s="221"/>
      <c r="FEZ278" s="221"/>
      <c r="FFA278" s="221"/>
      <c r="FFB278" s="221"/>
      <c r="FFC278" s="221"/>
      <c r="FFD278" s="221"/>
      <c r="FFE278" s="221"/>
      <c r="FFF278" s="221"/>
      <c r="FFG278" s="221"/>
      <c r="FFH278" s="221"/>
      <c r="FFI278" s="221"/>
      <c r="FFJ278" s="221"/>
      <c r="FFK278" s="221"/>
      <c r="FFL278" s="221"/>
      <c r="FFM278" s="221"/>
      <c r="FFN278" s="221"/>
      <c r="FFO278" s="221"/>
      <c r="FFP278" s="221"/>
      <c r="FFQ278" s="221"/>
      <c r="FFR278" s="221"/>
      <c r="FFS278" s="221"/>
      <c r="FFT278" s="221"/>
      <c r="FFU278" s="221"/>
      <c r="FFV278" s="221"/>
      <c r="FFW278" s="221"/>
      <c r="FFX278" s="221"/>
      <c r="FFY278" s="221"/>
      <c r="FFZ278" s="221"/>
      <c r="FGA278" s="221"/>
      <c r="FGB278" s="221"/>
      <c r="FGC278" s="221"/>
      <c r="FGD278" s="221"/>
      <c r="FGE278" s="221"/>
      <c r="FGF278" s="221"/>
      <c r="FGG278" s="221"/>
      <c r="FGH278" s="221"/>
      <c r="FGI278" s="221"/>
      <c r="FGJ278" s="221"/>
      <c r="FGK278" s="221"/>
      <c r="FGL278" s="221"/>
      <c r="FGM278" s="221"/>
      <c r="FGN278" s="221"/>
      <c r="FGO278" s="221"/>
      <c r="FGP278" s="221"/>
      <c r="FGQ278" s="221"/>
      <c r="FGR278" s="221"/>
      <c r="FGS278" s="221"/>
      <c r="FGT278" s="221"/>
      <c r="FGU278" s="221"/>
      <c r="FGV278" s="221"/>
      <c r="FGW278" s="221"/>
      <c r="FGX278" s="221"/>
      <c r="FGY278" s="221"/>
      <c r="FGZ278" s="221"/>
      <c r="FHA278" s="221"/>
      <c r="FHB278" s="221"/>
      <c r="FHC278" s="221"/>
      <c r="FHD278" s="221"/>
      <c r="FHE278" s="221"/>
      <c r="FHF278" s="221"/>
      <c r="FHG278" s="221"/>
      <c r="FHH278" s="221"/>
      <c r="FHI278" s="221"/>
      <c r="FHJ278" s="221"/>
      <c r="FHK278" s="221"/>
      <c r="FHL278" s="221"/>
      <c r="FHM278" s="221"/>
      <c r="FHN278" s="221"/>
      <c r="FHO278" s="221"/>
      <c r="FHP278" s="221"/>
      <c r="FHQ278" s="221"/>
      <c r="FHR278" s="221"/>
      <c r="FHS278" s="221"/>
      <c r="FHT278" s="221"/>
      <c r="FHU278" s="221"/>
      <c r="FHV278" s="221"/>
      <c r="FHW278" s="221"/>
      <c r="FHX278" s="221"/>
      <c r="FHY278" s="221"/>
      <c r="FHZ278" s="221"/>
      <c r="FIA278" s="221"/>
      <c r="FIB278" s="221"/>
      <c r="FIC278" s="221"/>
      <c r="FID278" s="221"/>
      <c r="FIE278" s="221"/>
      <c r="FIF278" s="221"/>
      <c r="FIG278" s="221"/>
      <c r="FIH278" s="221"/>
      <c r="FII278" s="221"/>
      <c r="FIJ278" s="221"/>
      <c r="FIK278" s="221"/>
      <c r="FIL278" s="221"/>
      <c r="FIM278" s="221"/>
      <c r="FIN278" s="221"/>
      <c r="FIO278" s="221"/>
      <c r="FIP278" s="221"/>
      <c r="FIQ278" s="221"/>
      <c r="FIR278" s="221"/>
      <c r="FIS278" s="221"/>
      <c r="FIT278" s="221"/>
      <c r="FIU278" s="221"/>
      <c r="FIV278" s="221"/>
      <c r="FIW278" s="221"/>
      <c r="FIX278" s="221"/>
      <c r="FIY278" s="221"/>
      <c r="FIZ278" s="221"/>
      <c r="FJA278" s="221"/>
      <c r="FJB278" s="221"/>
      <c r="FJC278" s="221"/>
      <c r="FJD278" s="221"/>
      <c r="FJE278" s="221"/>
      <c r="FJF278" s="221"/>
      <c r="FJG278" s="221"/>
      <c r="FJH278" s="221"/>
      <c r="FJI278" s="221"/>
      <c r="FJJ278" s="221"/>
      <c r="FJK278" s="221"/>
      <c r="FJL278" s="221"/>
      <c r="FJM278" s="221"/>
      <c r="FJN278" s="221"/>
      <c r="FJO278" s="221"/>
      <c r="FJP278" s="221"/>
      <c r="FJQ278" s="221"/>
      <c r="FJR278" s="221"/>
      <c r="FJS278" s="221"/>
      <c r="FJT278" s="221"/>
      <c r="FJU278" s="221"/>
      <c r="FJV278" s="221"/>
      <c r="FJW278" s="221"/>
      <c r="FJX278" s="221"/>
      <c r="FJY278" s="221"/>
      <c r="FJZ278" s="221"/>
      <c r="FKA278" s="221"/>
      <c r="FKB278" s="221"/>
      <c r="FKC278" s="221"/>
      <c r="FKD278" s="221"/>
      <c r="FKE278" s="221"/>
      <c r="FKF278" s="221"/>
      <c r="FKG278" s="221"/>
      <c r="FKH278" s="221"/>
      <c r="FKI278" s="221"/>
      <c r="FKJ278" s="221"/>
      <c r="FKK278" s="221"/>
      <c r="FKL278" s="221"/>
      <c r="FKM278" s="221"/>
      <c r="FKN278" s="221"/>
      <c r="FKO278" s="221"/>
      <c r="FKP278" s="221"/>
      <c r="FKQ278" s="221"/>
      <c r="FKR278" s="221"/>
      <c r="FKS278" s="221"/>
      <c r="FKT278" s="221"/>
      <c r="FKU278" s="221"/>
      <c r="FKV278" s="221"/>
      <c r="FKW278" s="221"/>
      <c r="FKX278" s="221"/>
      <c r="FKY278" s="221"/>
      <c r="FKZ278" s="221"/>
      <c r="FLA278" s="221"/>
      <c r="FLB278" s="221"/>
      <c r="FLC278" s="221"/>
      <c r="FLD278" s="221"/>
      <c r="FLE278" s="221"/>
      <c r="FLF278" s="221"/>
      <c r="FLG278" s="221"/>
      <c r="FLH278" s="221"/>
      <c r="FLI278" s="221"/>
      <c r="FLJ278" s="221"/>
      <c r="FLK278" s="221"/>
      <c r="FLL278" s="221"/>
      <c r="FLM278" s="221"/>
      <c r="FLN278" s="221"/>
      <c r="FLO278" s="221"/>
      <c r="FLP278" s="221"/>
      <c r="FLQ278" s="221"/>
      <c r="FLR278" s="221"/>
      <c r="FLS278" s="221"/>
      <c r="FLT278" s="221"/>
      <c r="FLU278" s="221"/>
      <c r="FLV278" s="221"/>
      <c r="FLW278" s="221"/>
      <c r="FLX278" s="221"/>
      <c r="FLY278" s="221"/>
      <c r="FLZ278" s="221"/>
      <c r="FMA278" s="221"/>
      <c r="FMB278" s="221"/>
      <c r="FMC278" s="221"/>
      <c r="FMD278" s="221"/>
      <c r="FME278" s="221"/>
      <c r="FMF278" s="221"/>
      <c r="FMG278" s="221"/>
      <c r="FMH278" s="221"/>
      <c r="FMI278" s="221"/>
      <c r="FMJ278" s="221"/>
      <c r="FMK278" s="221"/>
      <c r="FML278" s="221"/>
      <c r="FMM278" s="221"/>
      <c r="FMN278" s="221"/>
      <c r="FMO278" s="221"/>
      <c r="FMP278" s="221"/>
      <c r="FMQ278" s="221"/>
      <c r="FMR278" s="221"/>
      <c r="FMS278" s="221"/>
      <c r="FMT278" s="221"/>
      <c r="FMU278" s="221"/>
      <c r="FMV278" s="221"/>
      <c r="FMW278" s="221"/>
      <c r="FMX278" s="221"/>
      <c r="FMY278" s="221"/>
      <c r="FMZ278" s="221"/>
      <c r="FNA278" s="221"/>
      <c r="FNB278" s="221"/>
      <c r="FNC278" s="221"/>
      <c r="FND278" s="221"/>
      <c r="FNE278" s="221"/>
      <c r="FNF278" s="221"/>
      <c r="FNG278" s="221"/>
      <c r="FNH278" s="221"/>
      <c r="FNI278" s="221"/>
      <c r="FNJ278" s="221"/>
      <c r="FNK278" s="221"/>
      <c r="FNL278" s="221"/>
      <c r="FNM278" s="221"/>
      <c r="FNN278" s="221"/>
      <c r="FNO278" s="221"/>
      <c r="FNP278" s="221"/>
      <c r="FNQ278" s="221"/>
      <c r="FNR278" s="221"/>
      <c r="FNS278" s="221"/>
      <c r="FNT278" s="221"/>
      <c r="FNU278" s="221"/>
      <c r="FNV278" s="221"/>
      <c r="FNW278" s="221"/>
      <c r="FNX278" s="221"/>
      <c r="FNY278" s="221"/>
      <c r="FNZ278" s="221"/>
      <c r="FOA278" s="221"/>
      <c r="FOB278" s="221"/>
      <c r="FOC278" s="221"/>
      <c r="FOD278" s="221"/>
      <c r="FOE278" s="221"/>
      <c r="FOF278" s="221"/>
      <c r="FOG278" s="221"/>
      <c r="FOH278" s="221"/>
      <c r="FOI278" s="221"/>
      <c r="FOJ278" s="221"/>
      <c r="FOK278" s="221"/>
      <c r="FOL278" s="221"/>
      <c r="FOM278" s="221"/>
      <c r="FON278" s="221"/>
      <c r="FOO278" s="221"/>
      <c r="FOP278" s="221"/>
      <c r="FOQ278" s="221"/>
      <c r="FOR278" s="221"/>
      <c r="FOS278" s="221"/>
      <c r="FOT278" s="221"/>
      <c r="FOU278" s="221"/>
      <c r="FOV278" s="221"/>
      <c r="FOW278" s="221"/>
      <c r="FOX278" s="221"/>
      <c r="FOY278" s="221"/>
      <c r="FOZ278" s="221"/>
      <c r="FPA278" s="221"/>
      <c r="FPB278" s="221"/>
      <c r="FPC278" s="221"/>
      <c r="FPD278" s="221"/>
      <c r="FPE278" s="221"/>
      <c r="FPF278" s="221"/>
      <c r="FPG278" s="221"/>
      <c r="FPH278" s="221"/>
      <c r="FPI278" s="221"/>
      <c r="FPJ278" s="221"/>
      <c r="FPK278" s="221"/>
      <c r="FPL278" s="221"/>
      <c r="FPM278" s="221"/>
      <c r="FPN278" s="221"/>
      <c r="FPO278" s="221"/>
      <c r="FPP278" s="221"/>
      <c r="FPQ278" s="221"/>
      <c r="FPR278" s="221"/>
      <c r="FPS278" s="221"/>
      <c r="FPT278" s="221"/>
      <c r="FPU278" s="221"/>
      <c r="FPV278" s="221"/>
      <c r="FPW278" s="221"/>
      <c r="FPX278" s="221"/>
      <c r="FPY278" s="221"/>
      <c r="FPZ278" s="221"/>
      <c r="FQA278" s="221"/>
      <c r="FQB278" s="221"/>
      <c r="FQC278" s="221"/>
      <c r="FQD278" s="221"/>
      <c r="FQE278" s="221"/>
      <c r="FQF278" s="221"/>
      <c r="FQG278" s="221"/>
      <c r="FQH278" s="221"/>
      <c r="FQI278" s="221"/>
      <c r="FQJ278" s="221"/>
      <c r="FQK278" s="221"/>
      <c r="FQL278" s="221"/>
      <c r="FQM278" s="221"/>
      <c r="FQN278" s="221"/>
      <c r="FQO278" s="221"/>
      <c r="FQP278" s="221"/>
      <c r="FQQ278" s="221"/>
      <c r="FQR278" s="221"/>
      <c r="FQS278" s="221"/>
      <c r="FQT278" s="221"/>
      <c r="FQU278" s="221"/>
      <c r="FQV278" s="221"/>
      <c r="FQW278" s="221"/>
      <c r="FQX278" s="221"/>
      <c r="FQY278" s="221"/>
      <c r="FQZ278" s="221"/>
      <c r="FRA278" s="221"/>
      <c r="FRB278" s="221"/>
      <c r="FRC278" s="221"/>
      <c r="FRD278" s="221"/>
      <c r="FRE278" s="221"/>
      <c r="FRF278" s="221"/>
      <c r="FRG278" s="221"/>
      <c r="FRH278" s="221"/>
      <c r="FRI278" s="221"/>
      <c r="FRJ278" s="221"/>
      <c r="FRK278" s="221"/>
      <c r="FRL278" s="221"/>
      <c r="FRM278" s="221"/>
      <c r="FRN278" s="221"/>
      <c r="FRO278" s="221"/>
      <c r="FRP278" s="221"/>
      <c r="FRQ278" s="221"/>
      <c r="FRR278" s="221"/>
      <c r="FRS278" s="221"/>
      <c r="FRT278" s="221"/>
      <c r="FRU278" s="221"/>
      <c r="FRV278" s="221"/>
      <c r="FRW278" s="221"/>
      <c r="FRX278" s="221"/>
      <c r="FRY278" s="221"/>
      <c r="FRZ278" s="221"/>
      <c r="FSA278" s="221"/>
      <c r="FSB278" s="221"/>
      <c r="FSC278" s="221"/>
      <c r="FSD278" s="221"/>
      <c r="FSE278" s="221"/>
      <c r="FSF278" s="221"/>
      <c r="FSG278" s="221"/>
      <c r="FSH278" s="221"/>
      <c r="FSI278" s="221"/>
      <c r="FSJ278" s="221"/>
      <c r="FSK278" s="221"/>
      <c r="FSL278" s="221"/>
      <c r="FSM278" s="221"/>
      <c r="FSN278" s="221"/>
      <c r="FSO278" s="221"/>
      <c r="FSP278" s="221"/>
      <c r="FSQ278" s="221"/>
      <c r="FSR278" s="221"/>
      <c r="FSS278" s="221"/>
      <c r="FST278" s="221"/>
      <c r="FSU278" s="221"/>
      <c r="FSV278" s="221"/>
      <c r="FSW278" s="221"/>
      <c r="FSX278" s="221"/>
      <c r="FSY278" s="221"/>
      <c r="FSZ278" s="221"/>
      <c r="FTA278" s="221"/>
      <c r="FTB278" s="221"/>
      <c r="FTC278" s="221"/>
      <c r="FTD278" s="221"/>
      <c r="FTE278" s="221"/>
      <c r="FTF278" s="221"/>
      <c r="FTG278" s="221"/>
      <c r="FTH278" s="221"/>
      <c r="FTI278" s="221"/>
      <c r="FTJ278" s="221"/>
      <c r="FTK278" s="221"/>
      <c r="FTL278" s="221"/>
      <c r="FTM278" s="221"/>
      <c r="FTN278" s="221"/>
      <c r="FTO278" s="221"/>
      <c r="FTP278" s="221"/>
      <c r="FTQ278" s="221"/>
      <c r="FTR278" s="221"/>
      <c r="FTS278" s="221"/>
      <c r="FTT278" s="221"/>
      <c r="FTU278" s="221"/>
      <c r="FTV278" s="221"/>
      <c r="FTW278" s="221"/>
      <c r="FTX278" s="221"/>
      <c r="FTY278" s="221"/>
      <c r="FTZ278" s="221"/>
      <c r="FUA278" s="221"/>
      <c r="FUB278" s="221"/>
      <c r="FUC278" s="221"/>
      <c r="FUD278" s="221"/>
      <c r="FUE278" s="221"/>
      <c r="FUF278" s="221"/>
      <c r="FUG278" s="221"/>
      <c r="FUH278" s="221"/>
      <c r="FUI278" s="221"/>
      <c r="FUJ278" s="221"/>
      <c r="FUK278" s="221"/>
      <c r="FUL278" s="221"/>
      <c r="FUM278" s="221"/>
      <c r="FUN278" s="221"/>
      <c r="FUO278" s="221"/>
      <c r="FUP278" s="221"/>
      <c r="FUQ278" s="221"/>
      <c r="FUR278" s="221"/>
      <c r="FUS278" s="221"/>
      <c r="FUT278" s="221"/>
      <c r="FUU278" s="221"/>
      <c r="FUV278" s="221"/>
      <c r="FUW278" s="221"/>
      <c r="FUX278" s="221"/>
      <c r="FUY278" s="221"/>
      <c r="FUZ278" s="221"/>
      <c r="FVA278" s="221"/>
      <c r="FVB278" s="221"/>
      <c r="FVC278" s="221"/>
      <c r="FVD278" s="221"/>
      <c r="FVE278" s="221"/>
      <c r="FVF278" s="221"/>
      <c r="FVG278" s="221"/>
      <c r="FVH278" s="221"/>
      <c r="FVI278" s="221"/>
      <c r="FVJ278" s="221"/>
      <c r="FVK278" s="221"/>
      <c r="FVL278" s="221"/>
      <c r="FVM278" s="221"/>
      <c r="FVN278" s="221"/>
      <c r="FVO278" s="221"/>
      <c r="FVP278" s="221"/>
      <c r="FVQ278" s="221"/>
      <c r="FVR278" s="221"/>
      <c r="FVS278" s="221"/>
      <c r="FVT278" s="221"/>
      <c r="FVU278" s="221"/>
      <c r="FVV278" s="221"/>
      <c r="FVW278" s="221"/>
      <c r="FVX278" s="221"/>
      <c r="FVY278" s="221"/>
      <c r="FVZ278" s="221"/>
      <c r="FWA278" s="221"/>
      <c r="FWB278" s="221"/>
      <c r="FWC278" s="221"/>
      <c r="FWD278" s="221"/>
      <c r="FWE278" s="221"/>
      <c r="FWF278" s="221"/>
      <c r="FWG278" s="221"/>
      <c r="FWH278" s="221"/>
      <c r="FWI278" s="221"/>
      <c r="FWJ278" s="221"/>
      <c r="FWK278" s="221"/>
      <c r="FWL278" s="221"/>
      <c r="FWM278" s="221"/>
      <c r="FWN278" s="221"/>
      <c r="FWO278" s="221"/>
      <c r="FWP278" s="221"/>
      <c r="FWQ278" s="221"/>
      <c r="FWR278" s="221"/>
      <c r="FWS278" s="221"/>
      <c r="FWT278" s="221"/>
      <c r="FWU278" s="221"/>
      <c r="FWV278" s="221"/>
      <c r="FWW278" s="221"/>
      <c r="FWX278" s="221"/>
      <c r="FWY278" s="221"/>
      <c r="FWZ278" s="221"/>
      <c r="FXA278" s="221"/>
      <c r="FXB278" s="221"/>
      <c r="FXC278" s="221"/>
      <c r="FXD278" s="221"/>
      <c r="FXE278" s="221"/>
      <c r="FXF278" s="221"/>
      <c r="FXG278" s="221"/>
      <c r="FXH278" s="221"/>
      <c r="FXI278" s="221"/>
      <c r="FXJ278" s="221"/>
      <c r="FXK278" s="221"/>
      <c r="FXL278" s="221"/>
      <c r="FXM278" s="221"/>
      <c r="FXN278" s="221"/>
      <c r="FXO278" s="221"/>
      <c r="FXP278" s="221"/>
      <c r="FXQ278" s="221"/>
      <c r="FXR278" s="221"/>
      <c r="FXS278" s="221"/>
      <c r="FXT278" s="221"/>
      <c r="FXU278" s="221"/>
      <c r="FXV278" s="221"/>
      <c r="FXW278" s="221"/>
      <c r="FXX278" s="221"/>
      <c r="FXY278" s="221"/>
      <c r="FXZ278" s="221"/>
      <c r="FYA278" s="221"/>
      <c r="FYB278" s="221"/>
      <c r="FYC278" s="221"/>
      <c r="FYD278" s="221"/>
      <c r="FYE278" s="221"/>
      <c r="FYF278" s="221"/>
      <c r="FYG278" s="221"/>
      <c r="FYH278" s="221"/>
      <c r="FYI278" s="221"/>
      <c r="FYJ278" s="221"/>
      <c r="FYK278" s="221"/>
      <c r="FYL278" s="221"/>
      <c r="FYM278" s="221"/>
      <c r="FYN278" s="221"/>
      <c r="FYO278" s="221"/>
      <c r="FYP278" s="221"/>
      <c r="FYQ278" s="221"/>
      <c r="FYR278" s="221"/>
      <c r="FYS278" s="221"/>
      <c r="FYT278" s="221"/>
      <c r="FYU278" s="221"/>
      <c r="FYV278" s="221"/>
      <c r="FYW278" s="221"/>
      <c r="FYX278" s="221"/>
      <c r="FYY278" s="221"/>
      <c r="FYZ278" s="221"/>
      <c r="FZA278" s="221"/>
      <c r="FZB278" s="221"/>
      <c r="FZC278" s="221"/>
      <c r="FZD278" s="221"/>
      <c r="FZE278" s="221"/>
      <c r="FZF278" s="221"/>
      <c r="FZG278" s="221"/>
      <c r="FZH278" s="221"/>
      <c r="FZI278" s="221"/>
      <c r="FZJ278" s="221"/>
      <c r="FZK278" s="221"/>
      <c r="FZL278" s="221"/>
      <c r="FZM278" s="221"/>
      <c r="FZN278" s="221"/>
      <c r="FZO278" s="221"/>
      <c r="FZP278" s="221"/>
      <c r="FZQ278" s="221"/>
      <c r="FZR278" s="221"/>
      <c r="FZS278" s="221"/>
      <c r="FZT278" s="221"/>
      <c r="FZU278" s="221"/>
      <c r="FZV278" s="221"/>
      <c r="FZW278" s="221"/>
      <c r="FZX278" s="221"/>
      <c r="FZY278" s="221"/>
      <c r="FZZ278" s="221"/>
      <c r="GAA278" s="221"/>
      <c r="GAB278" s="221"/>
      <c r="GAC278" s="221"/>
      <c r="GAD278" s="221"/>
      <c r="GAE278" s="221"/>
      <c r="GAF278" s="221"/>
      <c r="GAG278" s="221"/>
      <c r="GAH278" s="221"/>
      <c r="GAI278" s="221"/>
      <c r="GAJ278" s="221"/>
      <c r="GAK278" s="221"/>
      <c r="GAL278" s="221"/>
      <c r="GAM278" s="221"/>
      <c r="GAN278" s="221"/>
      <c r="GAO278" s="221"/>
      <c r="GAP278" s="221"/>
      <c r="GAQ278" s="221"/>
      <c r="GAR278" s="221"/>
      <c r="GAS278" s="221"/>
      <c r="GAT278" s="221"/>
      <c r="GAU278" s="221"/>
      <c r="GAV278" s="221"/>
      <c r="GAW278" s="221"/>
      <c r="GAX278" s="221"/>
      <c r="GAY278" s="221"/>
      <c r="GAZ278" s="221"/>
      <c r="GBA278" s="221"/>
      <c r="GBB278" s="221"/>
      <c r="GBC278" s="221"/>
      <c r="GBD278" s="221"/>
      <c r="GBE278" s="221"/>
      <c r="GBF278" s="221"/>
      <c r="GBG278" s="221"/>
      <c r="GBH278" s="221"/>
      <c r="GBI278" s="221"/>
      <c r="GBJ278" s="221"/>
      <c r="GBK278" s="221"/>
      <c r="GBL278" s="221"/>
      <c r="GBM278" s="221"/>
      <c r="GBN278" s="221"/>
      <c r="GBO278" s="221"/>
      <c r="GBP278" s="221"/>
      <c r="GBQ278" s="221"/>
      <c r="GBR278" s="221"/>
      <c r="GBS278" s="221"/>
      <c r="GBT278" s="221"/>
      <c r="GBU278" s="221"/>
      <c r="GBV278" s="221"/>
      <c r="GBW278" s="221"/>
      <c r="GBX278" s="221"/>
      <c r="GBY278" s="221"/>
      <c r="GBZ278" s="221"/>
      <c r="GCA278" s="221"/>
      <c r="GCB278" s="221"/>
      <c r="GCC278" s="221"/>
      <c r="GCD278" s="221"/>
      <c r="GCE278" s="221"/>
      <c r="GCF278" s="221"/>
      <c r="GCG278" s="221"/>
      <c r="GCH278" s="221"/>
      <c r="GCI278" s="221"/>
      <c r="GCJ278" s="221"/>
      <c r="GCK278" s="221"/>
      <c r="GCL278" s="221"/>
      <c r="GCM278" s="221"/>
      <c r="GCN278" s="221"/>
      <c r="GCO278" s="221"/>
      <c r="GCP278" s="221"/>
      <c r="GCQ278" s="221"/>
      <c r="GCR278" s="221"/>
      <c r="GCS278" s="221"/>
      <c r="GCT278" s="221"/>
      <c r="GCU278" s="221"/>
      <c r="GCV278" s="221"/>
      <c r="GCW278" s="221"/>
      <c r="GCX278" s="221"/>
      <c r="GCY278" s="221"/>
      <c r="GCZ278" s="221"/>
      <c r="GDA278" s="221"/>
      <c r="GDB278" s="221"/>
      <c r="GDC278" s="221"/>
      <c r="GDD278" s="221"/>
      <c r="GDE278" s="221"/>
      <c r="GDF278" s="221"/>
      <c r="GDG278" s="221"/>
      <c r="GDH278" s="221"/>
      <c r="GDI278" s="221"/>
      <c r="GDJ278" s="221"/>
      <c r="GDK278" s="221"/>
      <c r="GDL278" s="221"/>
      <c r="GDM278" s="221"/>
      <c r="GDN278" s="221"/>
      <c r="GDO278" s="221"/>
      <c r="GDP278" s="221"/>
      <c r="GDQ278" s="221"/>
      <c r="GDR278" s="221"/>
      <c r="GDS278" s="221"/>
      <c r="GDT278" s="221"/>
      <c r="GDU278" s="221"/>
      <c r="GDV278" s="221"/>
      <c r="GDW278" s="221"/>
      <c r="GDX278" s="221"/>
      <c r="GDY278" s="221"/>
      <c r="GDZ278" s="221"/>
      <c r="GEA278" s="221"/>
      <c r="GEB278" s="221"/>
      <c r="GEC278" s="221"/>
      <c r="GED278" s="221"/>
      <c r="GEE278" s="221"/>
      <c r="GEF278" s="221"/>
      <c r="GEG278" s="221"/>
      <c r="GEH278" s="221"/>
      <c r="GEI278" s="221"/>
      <c r="GEJ278" s="221"/>
      <c r="GEK278" s="221"/>
      <c r="GEL278" s="221"/>
      <c r="GEM278" s="221"/>
      <c r="GEN278" s="221"/>
      <c r="GEO278" s="221"/>
      <c r="GEP278" s="221"/>
      <c r="GEQ278" s="221"/>
      <c r="GER278" s="221"/>
      <c r="GES278" s="221"/>
      <c r="GET278" s="221"/>
      <c r="GEU278" s="221"/>
      <c r="GEV278" s="221"/>
      <c r="GEW278" s="221"/>
      <c r="GEX278" s="221"/>
      <c r="GEY278" s="221"/>
      <c r="GEZ278" s="221"/>
      <c r="GFA278" s="221"/>
      <c r="GFB278" s="221"/>
      <c r="GFC278" s="221"/>
      <c r="GFD278" s="221"/>
      <c r="GFE278" s="221"/>
      <c r="GFF278" s="221"/>
      <c r="GFG278" s="221"/>
      <c r="GFH278" s="221"/>
      <c r="GFI278" s="221"/>
      <c r="GFJ278" s="221"/>
      <c r="GFK278" s="221"/>
      <c r="GFL278" s="221"/>
      <c r="GFM278" s="221"/>
      <c r="GFN278" s="221"/>
      <c r="GFO278" s="221"/>
      <c r="GFP278" s="221"/>
      <c r="GFQ278" s="221"/>
      <c r="GFR278" s="221"/>
      <c r="GFS278" s="221"/>
      <c r="GFT278" s="221"/>
      <c r="GFU278" s="221"/>
      <c r="GFV278" s="221"/>
      <c r="GFW278" s="221"/>
      <c r="GFX278" s="221"/>
      <c r="GFY278" s="221"/>
      <c r="GFZ278" s="221"/>
      <c r="GGA278" s="221"/>
      <c r="GGB278" s="221"/>
      <c r="GGC278" s="221"/>
      <c r="GGD278" s="221"/>
      <c r="GGE278" s="221"/>
      <c r="GGF278" s="221"/>
      <c r="GGG278" s="221"/>
      <c r="GGH278" s="221"/>
      <c r="GGI278" s="221"/>
      <c r="GGJ278" s="221"/>
      <c r="GGK278" s="221"/>
      <c r="GGL278" s="221"/>
      <c r="GGM278" s="221"/>
      <c r="GGN278" s="221"/>
      <c r="GGO278" s="221"/>
      <c r="GGP278" s="221"/>
      <c r="GGQ278" s="221"/>
      <c r="GGR278" s="221"/>
      <c r="GGS278" s="221"/>
      <c r="GGT278" s="221"/>
      <c r="GGU278" s="221"/>
      <c r="GGV278" s="221"/>
      <c r="GGW278" s="221"/>
      <c r="GGX278" s="221"/>
      <c r="GGY278" s="221"/>
      <c r="GGZ278" s="221"/>
      <c r="GHA278" s="221"/>
      <c r="GHB278" s="221"/>
      <c r="GHC278" s="221"/>
      <c r="GHD278" s="221"/>
      <c r="GHE278" s="221"/>
      <c r="GHF278" s="221"/>
      <c r="GHG278" s="221"/>
      <c r="GHH278" s="221"/>
      <c r="GHI278" s="221"/>
      <c r="GHJ278" s="221"/>
      <c r="GHK278" s="221"/>
      <c r="GHL278" s="221"/>
      <c r="GHM278" s="221"/>
      <c r="GHN278" s="221"/>
      <c r="GHO278" s="221"/>
      <c r="GHP278" s="221"/>
      <c r="GHQ278" s="221"/>
      <c r="GHR278" s="221"/>
      <c r="GHS278" s="221"/>
      <c r="GHT278" s="221"/>
      <c r="GHU278" s="221"/>
      <c r="GHV278" s="221"/>
      <c r="GHW278" s="221"/>
      <c r="GHX278" s="221"/>
      <c r="GHY278" s="221"/>
      <c r="GHZ278" s="221"/>
      <c r="GIA278" s="221"/>
      <c r="GIB278" s="221"/>
      <c r="GIC278" s="221"/>
      <c r="GID278" s="221"/>
      <c r="GIE278" s="221"/>
      <c r="GIF278" s="221"/>
      <c r="GIG278" s="221"/>
      <c r="GIH278" s="221"/>
      <c r="GII278" s="221"/>
      <c r="GIJ278" s="221"/>
      <c r="GIK278" s="221"/>
      <c r="GIL278" s="221"/>
      <c r="GIM278" s="221"/>
      <c r="GIN278" s="221"/>
      <c r="GIO278" s="221"/>
      <c r="GIP278" s="221"/>
      <c r="GIQ278" s="221"/>
      <c r="GIR278" s="221"/>
      <c r="GIS278" s="221"/>
      <c r="GIT278" s="221"/>
      <c r="GIU278" s="221"/>
      <c r="GIV278" s="221"/>
      <c r="GIW278" s="221"/>
      <c r="GIX278" s="221"/>
      <c r="GIY278" s="221"/>
      <c r="GIZ278" s="221"/>
      <c r="GJA278" s="221"/>
      <c r="GJB278" s="221"/>
      <c r="GJC278" s="221"/>
      <c r="GJD278" s="221"/>
      <c r="GJE278" s="221"/>
      <c r="GJF278" s="221"/>
      <c r="GJG278" s="221"/>
      <c r="GJH278" s="221"/>
      <c r="GJI278" s="221"/>
      <c r="GJJ278" s="221"/>
      <c r="GJK278" s="221"/>
      <c r="GJL278" s="221"/>
      <c r="GJM278" s="221"/>
      <c r="GJN278" s="221"/>
      <c r="GJO278" s="221"/>
      <c r="GJP278" s="221"/>
      <c r="GJQ278" s="221"/>
      <c r="GJR278" s="221"/>
      <c r="GJS278" s="221"/>
      <c r="GJT278" s="221"/>
      <c r="GJU278" s="221"/>
      <c r="GJV278" s="221"/>
      <c r="GJW278" s="221"/>
      <c r="GJX278" s="221"/>
      <c r="GJY278" s="221"/>
      <c r="GJZ278" s="221"/>
      <c r="GKA278" s="221"/>
      <c r="GKB278" s="221"/>
      <c r="GKC278" s="221"/>
      <c r="GKD278" s="221"/>
      <c r="GKE278" s="221"/>
      <c r="GKF278" s="221"/>
      <c r="GKG278" s="221"/>
      <c r="GKH278" s="221"/>
      <c r="GKI278" s="221"/>
      <c r="GKJ278" s="221"/>
      <c r="GKK278" s="221"/>
      <c r="GKL278" s="221"/>
      <c r="GKM278" s="221"/>
      <c r="GKN278" s="221"/>
      <c r="GKO278" s="221"/>
      <c r="GKP278" s="221"/>
      <c r="GKQ278" s="221"/>
      <c r="GKR278" s="221"/>
      <c r="GKS278" s="221"/>
      <c r="GKT278" s="221"/>
      <c r="GKU278" s="221"/>
      <c r="GKV278" s="221"/>
      <c r="GKW278" s="221"/>
      <c r="GKX278" s="221"/>
      <c r="GKY278" s="221"/>
      <c r="GKZ278" s="221"/>
      <c r="GLA278" s="221"/>
      <c r="GLB278" s="221"/>
      <c r="GLC278" s="221"/>
      <c r="GLD278" s="221"/>
      <c r="GLE278" s="221"/>
      <c r="GLF278" s="221"/>
      <c r="GLG278" s="221"/>
      <c r="GLH278" s="221"/>
      <c r="GLI278" s="221"/>
      <c r="GLJ278" s="221"/>
      <c r="GLK278" s="221"/>
      <c r="GLL278" s="221"/>
      <c r="GLM278" s="221"/>
      <c r="GLN278" s="221"/>
      <c r="GLO278" s="221"/>
      <c r="GLP278" s="221"/>
      <c r="GLQ278" s="221"/>
      <c r="GLR278" s="221"/>
      <c r="GLS278" s="221"/>
      <c r="GLT278" s="221"/>
      <c r="GLU278" s="221"/>
      <c r="GLV278" s="221"/>
      <c r="GLW278" s="221"/>
      <c r="GLX278" s="221"/>
      <c r="GLY278" s="221"/>
      <c r="GLZ278" s="221"/>
      <c r="GMA278" s="221"/>
      <c r="GMB278" s="221"/>
      <c r="GMC278" s="221"/>
      <c r="GMD278" s="221"/>
      <c r="GME278" s="221"/>
      <c r="GMF278" s="221"/>
      <c r="GMG278" s="221"/>
      <c r="GMH278" s="221"/>
      <c r="GMI278" s="221"/>
      <c r="GMJ278" s="221"/>
      <c r="GMK278" s="221"/>
      <c r="GML278" s="221"/>
      <c r="GMM278" s="221"/>
      <c r="GMN278" s="221"/>
      <c r="GMO278" s="221"/>
      <c r="GMP278" s="221"/>
      <c r="GMQ278" s="221"/>
      <c r="GMR278" s="221"/>
      <c r="GMS278" s="221"/>
      <c r="GMT278" s="221"/>
      <c r="GMU278" s="221"/>
      <c r="GMV278" s="221"/>
      <c r="GMW278" s="221"/>
      <c r="GMX278" s="221"/>
      <c r="GMY278" s="221"/>
      <c r="GMZ278" s="221"/>
      <c r="GNA278" s="221"/>
      <c r="GNB278" s="221"/>
      <c r="GNC278" s="221"/>
      <c r="GND278" s="221"/>
      <c r="GNE278" s="221"/>
      <c r="GNF278" s="221"/>
      <c r="GNG278" s="221"/>
      <c r="GNH278" s="221"/>
      <c r="GNI278" s="221"/>
      <c r="GNJ278" s="221"/>
      <c r="GNK278" s="221"/>
      <c r="GNL278" s="221"/>
      <c r="GNM278" s="221"/>
      <c r="GNN278" s="221"/>
      <c r="GNO278" s="221"/>
      <c r="GNP278" s="221"/>
      <c r="GNQ278" s="221"/>
      <c r="GNR278" s="221"/>
      <c r="GNS278" s="221"/>
      <c r="GNT278" s="221"/>
      <c r="GNU278" s="221"/>
      <c r="GNV278" s="221"/>
      <c r="GNW278" s="221"/>
      <c r="GNX278" s="221"/>
      <c r="GNY278" s="221"/>
      <c r="GNZ278" s="221"/>
      <c r="GOA278" s="221"/>
      <c r="GOB278" s="221"/>
      <c r="GOC278" s="221"/>
      <c r="GOD278" s="221"/>
      <c r="GOE278" s="221"/>
      <c r="GOF278" s="221"/>
      <c r="GOG278" s="221"/>
      <c r="GOH278" s="221"/>
      <c r="GOI278" s="221"/>
      <c r="GOJ278" s="221"/>
      <c r="GOK278" s="221"/>
      <c r="GOL278" s="221"/>
      <c r="GOM278" s="221"/>
      <c r="GON278" s="221"/>
      <c r="GOO278" s="221"/>
      <c r="GOP278" s="221"/>
      <c r="GOQ278" s="221"/>
      <c r="GOR278" s="221"/>
      <c r="GOS278" s="221"/>
      <c r="GOT278" s="221"/>
      <c r="GOU278" s="221"/>
      <c r="GOV278" s="221"/>
      <c r="GOW278" s="221"/>
      <c r="GOX278" s="221"/>
      <c r="GOY278" s="221"/>
      <c r="GOZ278" s="221"/>
      <c r="GPA278" s="221"/>
      <c r="GPB278" s="221"/>
      <c r="GPC278" s="221"/>
      <c r="GPD278" s="221"/>
      <c r="GPE278" s="221"/>
      <c r="GPF278" s="221"/>
      <c r="GPG278" s="221"/>
      <c r="GPH278" s="221"/>
      <c r="GPI278" s="221"/>
      <c r="GPJ278" s="221"/>
      <c r="GPK278" s="221"/>
      <c r="GPL278" s="221"/>
      <c r="GPM278" s="221"/>
      <c r="GPN278" s="221"/>
      <c r="GPO278" s="221"/>
      <c r="GPP278" s="221"/>
      <c r="GPQ278" s="221"/>
      <c r="GPR278" s="221"/>
      <c r="GPS278" s="221"/>
      <c r="GPT278" s="221"/>
      <c r="GPU278" s="221"/>
      <c r="GPV278" s="221"/>
      <c r="GPW278" s="221"/>
      <c r="GPX278" s="221"/>
      <c r="GPY278" s="221"/>
      <c r="GPZ278" s="221"/>
      <c r="GQA278" s="221"/>
      <c r="GQB278" s="221"/>
      <c r="GQC278" s="221"/>
      <c r="GQD278" s="221"/>
      <c r="GQE278" s="221"/>
      <c r="GQF278" s="221"/>
      <c r="GQG278" s="221"/>
      <c r="GQH278" s="221"/>
      <c r="GQI278" s="221"/>
      <c r="GQJ278" s="221"/>
      <c r="GQK278" s="221"/>
      <c r="GQL278" s="221"/>
      <c r="GQM278" s="221"/>
      <c r="GQN278" s="221"/>
      <c r="GQO278" s="221"/>
      <c r="GQP278" s="221"/>
      <c r="GQQ278" s="221"/>
      <c r="GQR278" s="221"/>
      <c r="GQS278" s="221"/>
      <c r="GQT278" s="221"/>
      <c r="GQU278" s="221"/>
      <c r="GQV278" s="221"/>
      <c r="GQW278" s="221"/>
      <c r="GQX278" s="221"/>
      <c r="GQY278" s="221"/>
      <c r="GQZ278" s="221"/>
      <c r="GRA278" s="221"/>
      <c r="GRB278" s="221"/>
      <c r="GRC278" s="221"/>
      <c r="GRD278" s="221"/>
      <c r="GRE278" s="221"/>
      <c r="GRF278" s="221"/>
      <c r="GRG278" s="221"/>
      <c r="GRH278" s="221"/>
      <c r="GRI278" s="221"/>
      <c r="GRJ278" s="221"/>
      <c r="GRK278" s="221"/>
      <c r="GRL278" s="221"/>
      <c r="GRM278" s="221"/>
      <c r="GRN278" s="221"/>
      <c r="GRO278" s="221"/>
      <c r="GRP278" s="221"/>
      <c r="GRQ278" s="221"/>
      <c r="GRR278" s="221"/>
      <c r="GRS278" s="221"/>
      <c r="GRT278" s="221"/>
      <c r="GRU278" s="221"/>
      <c r="GRV278" s="221"/>
      <c r="GRW278" s="221"/>
      <c r="GRX278" s="221"/>
      <c r="GRY278" s="221"/>
      <c r="GRZ278" s="221"/>
      <c r="GSA278" s="221"/>
      <c r="GSB278" s="221"/>
      <c r="GSC278" s="221"/>
      <c r="GSD278" s="221"/>
      <c r="GSE278" s="221"/>
      <c r="GSF278" s="221"/>
      <c r="GSG278" s="221"/>
      <c r="GSH278" s="221"/>
      <c r="GSI278" s="221"/>
      <c r="GSJ278" s="221"/>
      <c r="GSK278" s="221"/>
      <c r="GSL278" s="221"/>
      <c r="GSM278" s="221"/>
      <c r="GSN278" s="221"/>
      <c r="GSO278" s="221"/>
      <c r="GSP278" s="221"/>
      <c r="GSQ278" s="221"/>
      <c r="GSR278" s="221"/>
      <c r="GSS278" s="221"/>
      <c r="GST278" s="221"/>
      <c r="GSU278" s="221"/>
      <c r="GSV278" s="221"/>
      <c r="GSW278" s="221"/>
      <c r="GSX278" s="221"/>
      <c r="GSY278" s="221"/>
      <c r="GSZ278" s="221"/>
      <c r="GTA278" s="221"/>
      <c r="GTB278" s="221"/>
      <c r="GTC278" s="221"/>
      <c r="GTD278" s="221"/>
      <c r="GTE278" s="221"/>
      <c r="GTF278" s="221"/>
      <c r="GTG278" s="221"/>
      <c r="GTH278" s="221"/>
      <c r="GTI278" s="221"/>
      <c r="GTJ278" s="221"/>
      <c r="GTK278" s="221"/>
      <c r="GTL278" s="221"/>
      <c r="GTM278" s="221"/>
      <c r="GTN278" s="221"/>
      <c r="GTO278" s="221"/>
      <c r="GTP278" s="221"/>
      <c r="GTQ278" s="221"/>
      <c r="GTR278" s="221"/>
      <c r="GTS278" s="221"/>
      <c r="GTT278" s="221"/>
      <c r="GTU278" s="221"/>
      <c r="GTV278" s="221"/>
      <c r="GTW278" s="221"/>
      <c r="GTX278" s="221"/>
      <c r="GTY278" s="221"/>
      <c r="GTZ278" s="221"/>
      <c r="GUA278" s="221"/>
      <c r="GUB278" s="221"/>
      <c r="GUC278" s="221"/>
      <c r="GUD278" s="221"/>
      <c r="GUE278" s="221"/>
      <c r="GUF278" s="221"/>
      <c r="GUG278" s="221"/>
      <c r="GUH278" s="221"/>
      <c r="GUI278" s="221"/>
      <c r="GUJ278" s="221"/>
      <c r="GUK278" s="221"/>
      <c r="GUL278" s="221"/>
      <c r="GUM278" s="221"/>
      <c r="GUN278" s="221"/>
      <c r="GUO278" s="221"/>
      <c r="GUP278" s="221"/>
      <c r="GUQ278" s="221"/>
      <c r="GUR278" s="221"/>
      <c r="GUS278" s="221"/>
      <c r="GUT278" s="221"/>
      <c r="GUU278" s="221"/>
      <c r="GUV278" s="221"/>
      <c r="GUW278" s="221"/>
      <c r="GUX278" s="221"/>
      <c r="GUY278" s="221"/>
      <c r="GUZ278" s="221"/>
      <c r="GVA278" s="221"/>
      <c r="GVB278" s="221"/>
      <c r="GVC278" s="221"/>
      <c r="GVD278" s="221"/>
      <c r="GVE278" s="221"/>
      <c r="GVF278" s="221"/>
      <c r="GVG278" s="221"/>
      <c r="GVH278" s="221"/>
      <c r="GVI278" s="221"/>
      <c r="GVJ278" s="221"/>
      <c r="GVK278" s="221"/>
      <c r="GVL278" s="221"/>
      <c r="GVM278" s="221"/>
      <c r="GVN278" s="221"/>
      <c r="GVO278" s="221"/>
      <c r="GVP278" s="221"/>
      <c r="GVQ278" s="221"/>
      <c r="GVR278" s="221"/>
      <c r="GVS278" s="221"/>
      <c r="GVT278" s="221"/>
      <c r="GVU278" s="221"/>
      <c r="GVV278" s="221"/>
      <c r="GVW278" s="221"/>
      <c r="GVX278" s="221"/>
      <c r="GVY278" s="221"/>
      <c r="GVZ278" s="221"/>
      <c r="GWA278" s="221"/>
      <c r="GWB278" s="221"/>
      <c r="GWC278" s="221"/>
      <c r="GWD278" s="221"/>
      <c r="GWE278" s="221"/>
      <c r="GWF278" s="221"/>
      <c r="GWG278" s="221"/>
      <c r="GWH278" s="221"/>
      <c r="GWI278" s="221"/>
      <c r="GWJ278" s="221"/>
      <c r="GWK278" s="221"/>
      <c r="GWL278" s="221"/>
      <c r="GWM278" s="221"/>
      <c r="GWN278" s="221"/>
      <c r="GWO278" s="221"/>
      <c r="GWP278" s="221"/>
      <c r="GWQ278" s="221"/>
      <c r="GWR278" s="221"/>
      <c r="GWS278" s="221"/>
      <c r="GWT278" s="221"/>
      <c r="GWU278" s="221"/>
      <c r="GWV278" s="221"/>
      <c r="GWW278" s="221"/>
      <c r="GWX278" s="221"/>
      <c r="GWY278" s="221"/>
      <c r="GWZ278" s="221"/>
      <c r="GXA278" s="221"/>
      <c r="GXB278" s="221"/>
      <c r="GXC278" s="221"/>
      <c r="GXD278" s="221"/>
      <c r="GXE278" s="221"/>
      <c r="GXF278" s="221"/>
      <c r="GXG278" s="221"/>
      <c r="GXH278" s="221"/>
      <c r="GXI278" s="221"/>
      <c r="GXJ278" s="221"/>
      <c r="GXK278" s="221"/>
      <c r="GXL278" s="221"/>
      <c r="GXM278" s="221"/>
      <c r="GXN278" s="221"/>
      <c r="GXO278" s="221"/>
      <c r="GXP278" s="221"/>
      <c r="GXQ278" s="221"/>
      <c r="GXR278" s="221"/>
      <c r="GXS278" s="221"/>
      <c r="GXT278" s="221"/>
      <c r="GXU278" s="221"/>
      <c r="GXV278" s="221"/>
      <c r="GXW278" s="221"/>
      <c r="GXX278" s="221"/>
      <c r="GXY278" s="221"/>
      <c r="GXZ278" s="221"/>
      <c r="GYA278" s="221"/>
      <c r="GYB278" s="221"/>
      <c r="GYC278" s="221"/>
      <c r="GYD278" s="221"/>
      <c r="GYE278" s="221"/>
      <c r="GYF278" s="221"/>
      <c r="GYG278" s="221"/>
      <c r="GYH278" s="221"/>
      <c r="GYI278" s="221"/>
      <c r="GYJ278" s="221"/>
      <c r="GYK278" s="221"/>
      <c r="GYL278" s="221"/>
      <c r="GYM278" s="221"/>
      <c r="GYN278" s="221"/>
      <c r="GYO278" s="221"/>
      <c r="GYP278" s="221"/>
      <c r="GYQ278" s="221"/>
      <c r="GYR278" s="221"/>
      <c r="GYS278" s="221"/>
      <c r="GYT278" s="221"/>
      <c r="GYU278" s="221"/>
      <c r="GYV278" s="221"/>
      <c r="GYW278" s="221"/>
      <c r="GYX278" s="221"/>
      <c r="GYY278" s="221"/>
      <c r="GYZ278" s="221"/>
      <c r="GZA278" s="221"/>
      <c r="GZB278" s="221"/>
      <c r="GZC278" s="221"/>
      <c r="GZD278" s="221"/>
      <c r="GZE278" s="221"/>
      <c r="GZF278" s="221"/>
      <c r="GZG278" s="221"/>
      <c r="GZH278" s="221"/>
      <c r="GZI278" s="221"/>
      <c r="GZJ278" s="221"/>
      <c r="GZK278" s="221"/>
      <c r="GZL278" s="221"/>
      <c r="GZM278" s="221"/>
      <c r="GZN278" s="221"/>
      <c r="GZO278" s="221"/>
      <c r="GZP278" s="221"/>
      <c r="GZQ278" s="221"/>
      <c r="GZR278" s="221"/>
      <c r="GZS278" s="221"/>
      <c r="GZT278" s="221"/>
      <c r="GZU278" s="221"/>
      <c r="GZV278" s="221"/>
      <c r="GZW278" s="221"/>
      <c r="GZX278" s="221"/>
      <c r="GZY278" s="221"/>
      <c r="GZZ278" s="221"/>
      <c r="HAA278" s="221"/>
      <c r="HAB278" s="221"/>
      <c r="HAC278" s="221"/>
      <c r="HAD278" s="221"/>
      <c r="HAE278" s="221"/>
      <c r="HAF278" s="221"/>
      <c r="HAG278" s="221"/>
      <c r="HAH278" s="221"/>
      <c r="HAI278" s="221"/>
      <c r="HAJ278" s="221"/>
      <c r="HAK278" s="221"/>
      <c r="HAL278" s="221"/>
      <c r="HAM278" s="221"/>
      <c r="HAN278" s="221"/>
      <c r="HAO278" s="221"/>
      <c r="HAP278" s="221"/>
      <c r="HAQ278" s="221"/>
      <c r="HAR278" s="221"/>
      <c r="HAS278" s="221"/>
      <c r="HAT278" s="221"/>
      <c r="HAU278" s="221"/>
      <c r="HAV278" s="221"/>
      <c r="HAW278" s="221"/>
      <c r="HAX278" s="221"/>
      <c r="HAY278" s="221"/>
      <c r="HAZ278" s="221"/>
      <c r="HBA278" s="221"/>
      <c r="HBB278" s="221"/>
      <c r="HBC278" s="221"/>
      <c r="HBD278" s="221"/>
      <c r="HBE278" s="221"/>
      <c r="HBF278" s="221"/>
      <c r="HBG278" s="221"/>
      <c r="HBH278" s="221"/>
      <c r="HBI278" s="221"/>
      <c r="HBJ278" s="221"/>
      <c r="HBK278" s="221"/>
      <c r="HBL278" s="221"/>
      <c r="HBM278" s="221"/>
      <c r="HBN278" s="221"/>
      <c r="HBO278" s="221"/>
      <c r="HBP278" s="221"/>
      <c r="HBQ278" s="221"/>
      <c r="HBR278" s="221"/>
      <c r="HBS278" s="221"/>
      <c r="HBT278" s="221"/>
      <c r="HBU278" s="221"/>
      <c r="HBV278" s="221"/>
      <c r="HBW278" s="221"/>
      <c r="HBX278" s="221"/>
      <c r="HBY278" s="221"/>
      <c r="HBZ278" s="221"/>
      <c r="HCA278" s="221"/>
      <c r="HCB278" s="221"/>
      <c r="HCC278" s="221"/>
      <c r="HCD278" s="221"/>
      <c r="HCE278" s="221"/>
      <c r="HCF278" s="221"/>
      <c r="HCG278" s="221"/>
      <c r="HCH278" s="221"/>
      <c r="HCI278" s="221"/>
      <c r="HCJ278" s="221"/>
      <c r="HCK278" s="221"/>
      <c r="HCL278" s="221"/>
      <c r="HCM278" s="221"/>
      <c r="HCN278" s="221"/>
      <c r="HCO278" s="221"/>
      <c r="HCP278" s="221"/>
      <c r="HCQ278" s="221"/>
      <c r="HCR278" s="221"/>
      <c r="HCS278" s="221"/>
      <c r="HCT278" s="221"/>
      <c r="HCU278" s="221"/>
      <c r="HCV278" s="221"/>
      <c r="HCW278" s="221"/>
      <c r="HCX278" s="221"/>
      <c r="HCY278" s="221"/>
      <c r="HCZ278" s="221"/>
      <c r="HDA278" s="221"/>
      <c r="HDB278" s="221"/>
      <c r="HDC278" s="221"/>
      <c r="HDD278" s="221"/>
      <c r="HDE278" s="221"/>
      <c r="HDF278" s="221"/>
      <c r="HDG278" s="221"/>
      <c r="HDH278" s="221"/>
      <c r="HDI278" s="221"/>
      <c r="HDJ278" s="221"/>
      <c r="HDK278" s="221"/>
      <c r="HDL278" s="221"/>
      <c r="HDM278" s="221"/>
      <c r="HDN278" s="221"/>
      <c r="HDO278" s="221"/>
      <c r="HDP278" s="221"/>
      <c r="HDQ278" s="221"/>
      <c r="HDR278" s="221"/>
      <c r="HDS278" s="221"/>
      <c r="HDT278" s="221"/>
      <c r="HDU278" s="221"/>
      <c r="HDV278" s="221"/>
      <c r="HDW278" s="221"/>
      <c r="HDX278" s="221"/>
      <c r="HDY278" s="221"/>
      <c r="HDZ278" s="221"/>
      <c r="HEA278" s="221"/>
      <c r="HEB278" s="221"/>
      <c r="HEC278" s="221"/>
      <c r="HED278" s="221"/>
      <c r="HEE278" s="221"/>
      <c r="HEF278" s="221"/>
      <c r="HEG278" s="221"/>
      <c r="HEH278" s="221"/>
      <c r="HEI278" s="221"/>
      <c r="HEJ278" s="221"/>
      <c r="HEK278" s="221"/>
      <c r="HEL278" s="221"/>
      <c r="HEM278" s="221"/>
      <c r="HEN278" s="221"/>
      <c r="HEO278" s="221"/>
      <c r="HEP278" s="221"/>
      <c r="HEQ278" s="221"/>
      <c r="HER278" s="221"/>
      <c r="HES278" s="221"/>
      <c r="HET278" s="221"/>
      <c r="HEU278" s="221"/>
      <c r="HEV278" s="221"/>
      <c r="HEW278" s="221"/>
      <c r="HEX278" s="221"/>
      <c r="HEY278" s="221"/>
      <c r="HEZ278" s="221"/>
      <c r="HFA278" s="221"/>
      <c r="HFB278" s="221"/>
      <c r="HFC278" s="221"/>
      <c r="HFD278" s="221"/>
      <c r="HFE278" s="221"/>
      <c r="HFF278" s="221"/>
      <c r="HFG278" s="221"/>
      <c r="HFH278" s="221"/>
      <c r="HFI278" s="221"/>
      <c r="HFJ278" s="221"/>
      <c r="HFK278" s="221"/>
      <c r="HFL278" s="221"/>
      <c r="HFM278" s="221"/>
      <c r="HFN278" s="221"/>
      <c r="HFO278" s="221"/>
      <c r="HFP278" s="221"/>
      <c r="HFQ278" s="221"/>
      <c r="HFR278" s="221"/>
      <c r="HFS278" s="221"/>
      <c r="HFT278" s="221"/>
      <c r="HFU278" s="221"/>
      <c r="HFV278" s="221"/>
      <c r="HFW278" s="221"/>
      <c r="HFX278" s="221"/>
      <c r="HFY278" s="221"/>
      <c r="HFZ278" s="221"/>
      <c r="HGA278" s="221"/>
      <c r="HGB278" s="221"/>
      <c r="HGC278" s="221"/>
      <c r="HGD278" s="221"/>
      <c r="HGE278" s="221"/>
      <c r="HGF278" s="221"/>
      <c r="HGG278" s="221"/>
      <c r="HGH278" s="221"/>
      <c r="HGI278" s="221"/>
      <c r="HGJ278" s="221"/>
      <c r="HGK278" s="221"/>
      <c r="HGL278" s="221"/>
      <c r="HGM278" s="221"/>
      <c r="HGN278" s="221"/>
      <c r="HGO278" s="221"/>
      <c r="HGP278" s="221"/>
      <c r="HGQ278" s="221"/>
      <c r="HGR278" s="221"/>
      <c r="HGS278" s="221"/>
      <c r="HGT278" s="221"/>
      <c r="HGU278" s="221"/>
      <c r="HGV278" s="221"/>
      <c r="HGW278" s="221"/>
      <c r="HGX278" s="221"/>
      <c r="HGY278" s="221"/>
      <c r="HGZ278" s="221"/>
      <c r="HHA278" s="221"/>
      <c r="HHB278" s="221"/>
      <c r="HHC278" s="221"/>
      <c r="HHD278" s="221"/>
      <c r="HHE278" s="221"/>
      <c r="HHF278" s="221"/>
      <c r="HHG278" s="221"/>
      <c r="HHH278" s="221"/>
      <c r="HHI278" s="221"/>
      <c r="HHJ278" s="221"/>
      <c r="HHK278" s="221"/>
      <c r="HHL278" s="221"/>
      <c r="HHM278" s="221"/>
      <c r="HHN278" s="221"/>
      <c r="HHO278" s="221"/>
      <c r="HHP278" s="221"/>
      <c r="HHQ278" s="221"/>
      <c r="HHR278" s="221"/>
      <c r="HHS278" s="221"/>
      <c r="HHT278" s="221"/>
      <c r="HHU278" s="221"/>
      <c r="HHV278" s="221"/>
      <c r="HHW278" s="221"/>
      <c r="HHX278" s="221"/>
      <c r="HHY278" s="221"/>
      <c r="HHZ278" s="221"/>
      <c r="HIA278" s="221"/>
      <c r="HIB278" s="221"/>
      <c r="HIC278" s="221"/>
      <c r="HID278" s="221"/>
      <c r="HIE278" s="221"/>
      <c r="HIF278" s="221"/>
      <c r="HIG278" s="221"/>
      <c r="HIH278" s="221"/>
      <c r="HII278" s="221"/>
      <c r="HIJ278" s="221"/>
      <c r="HIK278" s="221"/>
      <c r="HIL278" s="221"/>
      <c r="HIM278" s="221"/>
      <c r="HIN278" s="221"/>
      <c r="HIO278" s="221"/>
      <c r="HIP278" s="221"/>
      <c r="HIQ278" s="221"/>
      <c r="HIR278" s="221"/>
      <c r="HIS278" s="221"/>
      <c r="HIT278" s="221"/>
      <c r="HIU278" s="221"/>
      <c r="HIV278" s="221"/>
      <c r="HIW278" s="221"/>
      <c r="HIX278" s="221"/>
      <c r="HIY278" s="221"/>
      <c r="HIZ278" s="221"/>
      <c r="HJA278" s="221"/>
      <c r="HJB278" s="221"/>
      <c r="HJC278" s="221"/>
      <c r="HJD278" s="221"/>
      <c r="HJE278" s="221"/>
      <c r="HJF278" s="221"/>
      <c r="HJG278" s="221"/>
      <c r="HJH278" s="221"/>
      <c r="HJI278" s="221"/>
      <c r="HJJ278" s="221"/>
      <c r="HJK278" s="221"/>
      <c r="HJL278" s="221"/>
      <c r="HJM278" s="221"/>
      <c r="HJN278" s="221"/>
      <c r="HJO278" s="221"/>
      <c r="HJP278" s="221"/>
      <c r="HJQ278" s="221"/>
      <c r="HJR278" s="221"/>
      <c r="HJS278" s="221"/>
      <c r="HJT278" s="221"/>
      <c r="HJU278" s="221"/>
      <c r="HJV278" s="221"/>
      <c r="HJW278" s="221"/>
      <c r="HJX278" s="221"/>
      <c r="HJY278" s="221"/>
      <c r="HJZ278" s="221"/>
      <c r="HKA278" s="221"/>
      <c r="HKB278" s="221"/>
      <c r="HKC278" s="221"/>
      <c r="HKD278" s="221"/>
      <c r="HKE278" s="221"/>
      <c r="HKF278" s="221"/>
      <c r="HKG278" s="221"/>
      <c r="HKH278" s="221"/>
      <c r="HKI278" s="221"/>
      <c r="HKJ278" s="221"/>
      <c r="HKK278" s="221"/>
      <c r="HKL278" s="221"/>
      <c r="HKM278" s="221"/>
      <c r="HKN278" s="221"/>
      <c r="HKO278" s="221"/>
      <c r="HKP278" s="221"/>
      <c r="HKQ278" s="221"/>
      <c r="HKR278" s="221"/>
      <c r="HKS278" s="221"/>
      <c r="HKT278" s="221"/>
      <c r="HKU278" s="221"/>
      <c r="HKV278" s="221"/>
      <c r="HKW278" s="221"/>
      <c r="HKX278" s="221"/>
      <c r="HKY278" s="221"/>
      <c r="HKZ278" s="221"/>
      <c r="HLA278" s="221"/>
      <c r="HLB278" s="221"/>
      <c r="HLC278" s="221"/>
      <c r="HLD278" s="221"/>
      <c r="HLE278" s="221"/>
      <c r="HLF278" s="221"/>
      <c r="HLG278" s="221"/>
      <c r="HLH278" s="221"/>
      <c r="HLI278" s="221"/>
      <c r="HLJ278" s="221"/>
      <c r="HLK278" s="221"/>
      <c r="HLL278" s="221"/>
      <c r="HLM278" s="221"/>
      <c r="HLN278" s="221"/>
      <c r="HLO278" s="221"/>
      <c r="HLP278" s="221"/>
      <c r="HLQ278" s="221"/>
      <c r="HLR278" s="221"/>
      <c r="HLS278" s="221"/>
      <c r="HLT278" s="221"/>
      <c r="HLU278" s="221"/>
      <c r="HLV278" s="221"/>
      <c r="HLW278" s="221"/>
      <c r="HLX278" s="221"/>
      <c r="HLY278" s="221"/>
      <c r="HLZ278" s="221"/>
      <c r="HMA278" s="221"/>
      <c r="HMB278" s="221"/>
      <c r="HMC278" s="221"/>
      <c r="HMD278" s="221"/>
      <c r="HME278" s="221"/>
      <c r="HMF278" s="221"/>
      <c r="HMG278" s="221"/>
      <c r="HMH278" s="221"/>
      <c r="HMI278" s="221"/>
      <c r="HMJ278" s="221"/>
      <c r="HMK278" s="221"/>
      <c r="HML278" s="221"/>
      <c r="HMM278" s="221"/>
      <c r="HMN278" s="221"/>
      <c r="HMO278" s="221"/>
      <c r="HMP278" s="221"/>
      <c r="HMQ278" s="221"/>
      <c r="HMR278" s="221"/>
      <c r="HMS278" s="221"/>
      <c r="HMT278" s="221"/>
      <c r="HMU278" s="221"/>
      <c r="HMV278" s="221"/>
      <c r="HMW278" s="221"/>
      <c r="HMX278" s="221"/>
      <c r="HMY278" s="221"/>
      <c r="HMZ278" s="221"/>
      <c r="HNA278" s="221"/>
      <c r="HNB278" s="221"/>
      <c r="HNC278" s="221"/>
      <c r="HND278" s="221"/>
      <c r="HNE278" s="221"/>
      <c r="HNF278" s="221"/>
      <c r="HNG278" s="221"/>
      <c r="HNH278" s="221"/>
      <c r="HNI278" s="221"/>
      <c r="HNJ278" s="221"/>
      <c r="HNK278" s="221"/>
      <c r="HNL278" s="221"/>
      <c r="HNM278" s="221"/>
      <c r="HNN278" s="221"/>
      <c r="HNO278" s="221"/>
      <c r="HNP278" s="221"/>
      <c r="HNQ278" s="221"/>
      <c r="HNR278" s="221"/>
      <c r="HNS278" s="221"/>
      <c r="HNT278" s="221"/>
      <c r="HNU278" s="221"/>
      <c r="HNV278" s="221"/>
      <c r="HNW278" s="221"/>
      <c r="HNX278" s="221"/>
      <c r="HNY278" s="221"/>
      <c r="HNZ278" s="221"/>
      <c r="HOA278" s="221"/>
      <c r="HOB278" s="221"/>
      <c r="HOC278" s="221"/>
      <c r="HOD278" s="221"/>
      <c r="HOE278" s="221"/>
      <c r="HOF278" s="221"/>
      <c r="HOG278" s="221"/>
      <c r="HOH278" s="221"/>
      <c r="HOI278" s="221"/>
      <c r="HOJ278" s="221"/>
      <c r="HOK278" s="221"/>
      <c r="HOL278" s="221"/>
      <c r="HOM278" s="221"/>
      <c r="HON278" s="221"/>
      <c r="HOO278" s="221"/>
      <c r="HOP278" s="221"/>
      <c r="HOQ278" s="221"/>
      <c r="HOR278" s="221"/>
      <c r="HOS278" s="221"/>
      <c r="HOT278" s="221"/>
      <c r="HOU278" s="221"/>
      <c r="HOV278" s="221"/>
      <c r="HOW278" s="221"/>
      <c r="HOX278" s="221"/>
      <c r="HOY278" s="221"/>
      <c r="HOZ278" s="221"/>
      <c r="HPA278" s="221"/>
      <c r="HPB278" s="221"/>
      <c r="HPC278" s="221"/>
      <c r="HPD278" s="221"/>
      <c r="HPE278" s="221"/>
      <c r="HPF278" s="221"/>
      <c r="HPG278" s="221"/>
      <c r="HPH278" s="221"/>
      <c r="HPI278" s="221"/>
      <c r="HPJ278" s="221"/>
      <c r="HPK278" s="221"/>
      <c r="HPL278" s="221"/>
      <c r="HPM278" s="221"/>
      <c r="HPN278" s="221"/>
      <c r="HPO278" s="221"/>
      <c r="HPP278" s="221"/>
      <c r="HPQ278" s="221"/>
      <c r="HPR278" s="221"/>
      <c r="HPS278" s="221"/>
      <c r="HPT278" s="221"/>
      <c r="HPU278" s="221"/>
      <c r="HPV278" s="221"/>
      <c r="HPW278" s="221"/>
      <c r="HPX278" s="221"/>
      <c r="HPY278" s="221"/>
      <c r="HPZ278" s="221"/>
      <c r="HQA278" s="221"/>
      <c r="HQB278" s="221"/>
      <c r="HQC278" s="221"/>
      <c r="HQD278" s="221"/>
      <c r="HQE278" s="221"/>
      <c r="HQF278" s="221"/>
      <c r="HQG278" s="221"/>
      <c r="HQH278" s="221"/>
      <c r="HQI278" s="221"/>
      <c r="HQJ278" s="221"/>
      <c r="HQK278" s="221"/>
      <c r="HQL278" s="221"/>
      <c r="HQM278" s="221"/>
      <c r="HQN278" s="221"/>
      <c r="HQO278" s="221"/>
      <c r="HQP278" s="221"/>
      <c r="HQQ278" s="221"/>
      <c r="HQR278" s="221"/>
      <c r="HQS278" s="221"/>
      <c r="HQT278" s="221"/>
      <c r="HQU278" s="221"/>
      <c r="HQV278" s="221"/>
      <c r="HQW278" s="221"/>
      <c r="HQX278" s="221"/>
      <c r="HQY278" s="221"/>
      <c r="HQZ278" s="221"/>
      <c r="HRA278" s="221"/>
      <c r="HRB278" s="221"/>
      <c r="HRC278" s="221"/>
      <c r="HRD278" s="221"/>
      <c r="HRE278" s="221"/>
      <c r="HRF278" s="221"/>
      <c r="HRG278" s="221"/>
      <c r="HRH278" s="221"/>
      <c r="HRI278" s="221"/>
      <c r="HRJ278" s="221"/>
      <c r="HRK278" s="221"/>
      <c r="HRL278" s="221"/>
      <c r="HRM278" s="221"/>
      <c r="HRN278" s="221"/>
      <c r="HRO278" s="221"/>
      <c r="HRP278" s="221"/>
      <c r="HRQ278" s="221"/>
      <c r="HRR278" s="221"/>
      <c r="HRS278" s="221"/>
      <c r="HRT278" s="221"/>
      <c r="HRU278" s="221"/>
      <c r="HRV278" s="221"/>
      <c r="HRW278" s="221"/>
      <c r="HRX278" s="221"/>
      <c r="HRY278" s="221"/>
      <c r="HRZ278" s="221"/>
      <c r="HSA278" s="221"/>
      <c r="HSB278" s="221"/>
      <c r="HSC278" s="221"/>
      <c r="HSD278" s="221"/>
      <c r="HSE278" s="221"/>
      <c r="HSF278" s="221"/>
      <c r="HSG278" s="221"/>
      <c r="HSH278" s="221"/>
      <c r="HSI278" s="221"/>
      <c r="HSJ278" s="221"/>
      <c r="HSK278" s="221"/>
      <c r="HSL278" s="221"/>
      <c r="HSM278" s="221"/>
      <c r="HSN278" s="221"/>
      <c r="HSO278" s="221"/>
      <c r="HSP278" s="221"/>
      <c r="HSQ278" s="221"/>
      <c r="HSR278" s="221"/>
      <c r="HSS278" s="221"/>
      <c r="HST278" s="221"/>
      <c r="HSU278" s="221"/>
      <c r="HSV278" s="221"/>
      <c r="HSW278" s="221"/>
      <c r="HSX278" s="221"/>
      <c r="HSY278" s="221"/>
      <c r="HSZ278" s="221"/>
      <c r="HTA278" s="221"/>
      <c r="HTB278" s="221"/>
      <c r="HTC278" s="221"/>
      <c r="HTD278" s="221"/>
      <c r="HTE278" s="221"/>
      <c r="HTF278" s="221"/>
      <c r="HTG278" s="221"/>
      <c r="HTH278" s="221"/>
      <c r="HTI278" s="221"/>
      <c r="HTJ278" s="221"/>
      <c r="HTK278" s="221"/>
      <c r="HTL278" s="221"/>
      <c r="HTM278" s="221"/>
      <c r="HTN278" s="221"/>
      <c r="HTO278" s="221"/>
      <c r="HTP278" s="221"/>
      <c r="HTQ278" s="221"/>
      <c r="HTR278" s="221"/>
      <c r="HTS278" s="221"/>
      <c r="HTT278" s="221"/>
      <c r="HTU278" s="221"/>
      <c r="HTV278" s="221"/>
      <c r="HTW278" s="221"/>
      <c r="HTX278" s="221"/>
      <c r="HTY278" s="221"/>
      <c r="HTZ278" s="221"/>
      <c r="HUA278" s="221"/>
      <c r="HUB278" s="221"/>
      <c r="HUC278" s="221"/>
      <c r="HUD278" s="221"/>
      <c r="HUE278" s="221"/>
      <c r="HUF278" s="221"/>
      <c r="HUG278" s="221"/>
      <c r="HUH278" s="221"/>
      <c r="HUI278" s="221"/>
      <c r="HUJ278" s="221"/>
      <c r="HUK278" s="221"/>
      <c r="HUL278" s="221"/>
      <c r="HUM278" s="221"/>
      <c r="HUN278" s="221"/>
      <c r="HUO278" s="221"/>
      <c r="HUP278" s="221"/>
      <c r="HUQ278" s="221"/>
      <c r="HUR278" s="221"/>
      <c r="HUS278" s="221"/>
      <c r="HUT278" s="221"/>
      <c r="HUU278" s="221"/>
      <c r="HUV278" s="221"/>
      <c r="HUW278" s="221"/>
      <c r="HUX278" s="221"/>
      <c r="HUY278" s="221"/>
      <c r="HUZ278" s="221"/>
      <c r="HVA278" s="221"/>
      <c r="HVB278" s="221"/>
      <c r="HVC278" s="221"/>
      <c r="HVD278" s="221"/>
      <c r="HVE278" s="221"/>
      <c r="HVF278" s="221"/>
      <c r="HVG278" s="221"/>
      <c r="HVH278" s="221"/>
      <c r="HVI278" s="221"/>
      <c r="HVJ278" s="221"/>
      <c r="HVK278" s="221"/>
      <c r="HVL278" s="221"/>
      <c r="HVM278" s="221"/>
      <c r="HVN278" s="221"/>
      <c r="HVO278" s="221"/>
      <c r="HVP278" s="221"/>
      <c r="HVQ278" s="221"/>
      <c r="HVR278" s="221"/>
      <c r="HVS278" s="221"/>
      <c r="HVT278" s="221"/>
      <c r="HVU278" s="221"/>
      <c r="HVV278" s="221"/>
      <c r="HVW278" s="221"/>
      <c r="HVX278" s="221"/>
      <c r="HVY278" s="221"/>
      <c r="HVZ278" s="221"/>
      <c r="HWA278" s="221"/>
      <c r="HWB278" s="221"/>
      <c r="HWC278" s="221"/>
      <c r="HWD278" s="221"/>
      <c r="HWE278" s="221"/>
      <c r="HWF278" s="221"/>
      <c r="HWG278" s="221"/>
      <c r="HWH278" s="221"/>
      <c r="HWI278" s="221"/>
      <c r="HWJ278" s="221"/>
      <c r="HWK278" s="221"/>
      <c r="HWL278" s="221"/>
      <c r="HWM278" s="221"/>
      <c r="HWN278" s="221"/>
      <c r="HWO278" s="221"/>
      <c r="HWP278" s="221"/>
      <c r="HWQ278" s="221"/>
      <c r="HWR278" s="221"/>
      <c r="HWS278" s="221"/>
      <c r="HWT278" s="221"/>
      <c r="HWU278" s="221"/>
      <c r="HWV278" s="221"/>
      <c r="HWW278" s="221"/>
      <c r="HWX278" s="221"/>
      <c r="HWY278" s="221"/>
      <c r="HWZ278" s="221"/>
      <c r="HXA278" s="221"/>
      <c r="HXB278" s="221"/>
      <c r="HXC278" s="221"/>
      <c r="HXD278" s="221"/>
      <c r="HXE278" s="221"/>
      <c r="HXF278" s="221"/>
      <c r="HXG278" s="221"/>
      <c r="HXH278" s="221"/>
      <c r="HXI278" s="221"/>
      <c r="HXJ278" s="221"/>
      <c r="HXK278" s="221"/>
      <c r="HXL278" s="221"/>
      <c r="HXM278" s="221"/>
      <c r="HXN278" s="221"/>
      <c r="HXO278" s="221"/>
      <c r="HXP278" s="221"/>
      <c r="HXQ278" s="221"/>
      <c r="HXR278" s="221"/>
      <c r="HXS278" s="221"/>
      <c r="HXT278" s="221"/>
      <c r="HXU278" s="221"/>
      <c r="HXV278" s="221"/>
      <c r="HXW278" s="221"/>
      <c r="HXX278" s="221"/>
      <c r="HXY278" s="221"/>
      <c r="HXZ278" s="221"/>
      <c r="HYA278" s="221"/>
      <c r="HYB278" s="221"/>
      <c r="HYC278" s="221"/>
      <c r="HYD278" s="221"/>
      <c r="HYE278" s="221"/>
      <c r="HYF278" s="221"/>
      <c r="HYG278" s="221"/>
      <c r="HYH278" s="221"/>
      <c r="HYI278" s="221"/>
      <c r="HYJ278" s="221"/>
      <c r="HYK278" s="221"/>
      <c r="HYL278" s="221"/>
      <c r="HYM278" s="221"/>
      <c r="HYN278" s="221"/>
      <c r="HYO278" s="221"/>
      <c r="HYP278" s="221"/>
      <c r="HYQ278" s="221"/>
      <c r="HYR278" s="221"/>
      <c r="HYS278" s="221"/>
      <c r="HYT278" s="221"/>
      <c r="HYU278" s="221"/>
      <c r="HYV278" s="221"/>
      <c r="HYW278" s="221"/>
      <c r="HYX278" s="221"/>
      <c r="HYY278" s="221"/>
      <c r="HYZ278" s="221"/>
      <c r="HZA278" s="221"/>
      <c r="HZB278" s="221"/>
      <c r="HZC278" s="221"/>
      <c r="HZD278" s="221"/>
      <c r="HZE278" s="221"/>
      <c r="HZF278" s="221"/>
      <c r="HZG278" s="221"/>
      <c r="HZH278" s="221"/>
      <c r="HZI278" s="221"/>
      <c r="HZJ278" s="221"/>
      <c r="HZK278" s="221"/>
      <c r="HZL278" s="221"/>
      <c r="HZM278" s="221"/>
      <c r="HZN278" s="221"/>
      <c r="HZO278" s="221"/>
      <c r="HZP278" s="221"/>
      <c r="HZQ278" s="221"/>
      <c r="HZR278" s="221"/>
      <c r="HZS278" s="221"/>
      <c r="HZT278" s="221"/>
      <c r="HZU278" s="221"/>
      <c r="HZV278" s="221"/>
      <c r="HZW278" s="221"/>
      <c r="HZX278" s="221"/>
      <c r="HZY278" s="221"/>
      <c r="HZZ278" s="221"/>
      <c r="IAA278" s="221"/>
      <c r="IAB278" s="221"/>
      <c r="IAC278" s="221"/>
      <c r="IAD278" s="221"/>
      <c r="IAE278" s="221"/>
      <c r="IAF278" s="221"/>
      <c r="IAG278" s="221"/>
      <c r="IAH278" s="221"/>
      <c r="IAI278" s="221"/>
      <c r="IAJ278" s="221"/>
      <c r="IAK278" s="221"/>
      <c r="IAL278" s="221"/>
      <c r="IAM278" s="221"/>
      <c r="IAN278" s="221"/>
      <c r="IAO278" s="221"/>
      <c r="IAP278" s="221"/>
      <c r="IAQ278" s="221"/>
      <c r="IAR278" s="221"/>
      <c r="IAS278" s="221"/>
      <c r="IAT278" s="221"/>
      <c r="IAU278" s="221"/>
      <c r="IAV278" s="221"/>
      <c r="IAW278" s="221"/>
      <c r="IAX278" s="221"/>
      <c r="IAY278" s="221"/>
      <c r="IAZ278" s="221"/>
      <c r="IBA278" s="221"/>
      <c r="IBB278" s="221"/>
      <c r="IBC278" s="221"/>
      <c r="IBD278" s="221"/>
      <c r="IBE278" s="221"/>
      <c r="IBF278" s="221"/>
      <c r="IBG278" s="221"/>
      <c r="IBH278" s="221"/>
      <c r="IBI278" s="221"/>
      <c r="IBJ278" s="221"/>
      <c r="IBK278" s="221"/>
      <c r="IBL278" s="221"/>
      <c r="IBM278" s="221"/>
      <c r="IBN278" s="221"/>
      <c r="IBO278" s="221"/>
      <c r="IBP278" s="221"/>
      <c r="IBQ278" s="221"/>
      <c r="IBR278" s="221"/>
      <c r="IBS278" s="221"/>
      <c r="IBT278" s="221"/>
      <c r="IBU278" s="221"/>
      <c r="IBV278" s="221"/>
      <c r="IBW278" s="221"/>
      <c r="IBX278" s="221"/>
      <c r="IBY278" s="221"/>
      <c r="IBZ278" s="221"/>
      <c r="ICA278" s="221"/>
      <c r="ICB278" s="221"/>
      <c r="ICC278" s="221"/>
      <c r="ICD278" s="221"/>
      <c r="ICE278" s="221"/>
      <c r="ICF278" s="221"/>
      <c r="ICG278" s="221"/>
      <c r="ICH278" s="221"/>
      <c r="ICI278" s="221"/>
      <c r="ICJ278" s="221"/>
      <c r="ICK278" s="221"/>
      <c r="ICL278" s="221"/>
      <c r="ICM278" s="221"/>
      <c r="ICN278" s="221"/>
      <c r="ICO278" s="221"/>
      <c r="ICP278" s="221"/>
      <c r="ICQ278" s="221"/>
      <c r="ICR278" s="221"/>
      <c r="ICS278" s="221"/>
      <c r="ICT278" s="221"/>
      <c r="ICU278" s="221"/>
      <c r="ICV278" s="221"/>
      <c r="ICW278" s="221"/>
      <c r="ICX278" s="221"/>
      <c r="ICY278" s="221"/>
      <c r="ICZ278" s="221"/>
      <c r="IDA278" s="221"/>
      <c r="IDB278" s="221"/>
      <c r="IDC278" s="221"/>
      <c r="IDD278" s="221"/>
      <c r="IDE278" s="221"/>
      <c r="IDF278" s="221"/>
      <c r="IDG278" s="221"/>
      <c r="IDH278" s="221"/>
      <c r="IDI278" s="221"/>
      <c r="IDJ278" s="221"/>
      <c r="IDK278" s="221"/>
      <c r="IDL278" s="221"/>
      <c r="IDM278" s="221"/>
      <c r="IDN278" s="221"/>
      <c r="IDO278" s="221"/>
      <c r="IDP278" s="221"/>
      <c r="IDQ278" s="221"/>
      <c r="IDR278" s="221"/>
      <c r="IDS278" s="221"/>
      <c r="IDT278" s="221"/>
      <c r="IDU278" s="221"/>
      <c r="IDV278" s="221"/>
      <c r="IDW278" s="221"/>
      <c r="IDX278" s="221"/>
      <c r="IDY278" s="221"/>
      <c r="IDZ278" s="221"/>
      <c r="IEA278" s="221"/>
      <c r="IEB278" s="221"/>
      <c r="IEC278" s="221"/>
      <c r="IED278" s="221"/>
      <c r="IEE278" s="221"/>
      <c r="IEF278" s="221"/>
      <c r="IEG278" s="221"/>
      <c r="IEH278" s="221"/>
      <c r="IEI278" s="221"/>
      <c r="IEJ278" s="221"/>
      <c r="IEK278" s="221"/>
      <c r="IEL278" s="221"/>
      <c r="IEM278" s="221"/>
      <c r="IEN278" s="221"/>
      <c r="IEO278" s="221"/>
      <c r="IEP278" s="221"/>
      <c r="IEQ278" s="221"/>
      <c r="IER278" s="221"/>
      <c r="IES278" s="221"/>
      <c r="IET278" s="221"/>
      <c r="IEU278" s="221"/>
      <c r="IEV278" s="221"/>
      <c r="IEW278" s="221"/>
      <c r="IEX278" s="221"/>
      <c r="IEY278" s="221"/>
      <c r="IEZ278" s="221"/>
      <c r="IFA278" s="221"/>
      <c r="IFB278" s="221"/>
      <c r="IFC278" s="221"/>
      <c r="IFD278" s="221"/>
      <c r="IFE278" s="221"/>
      <c r="IFF278" s="221"/>
      <c r="IFG278" s="221"/>
      <c r="IFH278" s="221"/>
      <c r="IFI278" s="221"/>
      <c r="IFJ278" s="221"/>
      <c r="IFK278" s="221"/>
      <c r="IFL278" s="221"/>
      <c r="IFM278" s="221"/>
      <c r="IFN278" s="221"/>
      <c r="IFO278" s="221"/>
      <c r="IFP278" s="221"/>
      <c r="IFQ278" s="221"/>
      <c r="IFR278" s="221"/>
      <c r="IFS278" s="221"/>
      <c r="IFT278" s="221"/>
      <c r="IFU278" s="221"/>
      <c r="IFV278" s="221"/>
      <c r="IFW278" s="221"/>
      <c r="IFX278" s="221"/>
      <c r="IFY278" s="221"/>
      <c r="IFZ278" s="221"/>
      <c r="IGA278" s="221"/>
      <c r="IGB278" s="221"/>
      <c r="IGC278" s="221"/>
      <c r="IGD278" s="221"/>
      <c r="IGE278" s="221"/>
      <c r="IGF278" s="221"/>
      <c r="IGG278" s="221"/>
      <c r="IGH278" s="221"/>
      <c r="IGI278" s="221"/>
      <c r="IGJ278" s="221"/>
      <c r="IGK278" s="221"/>
      <c r="IGL278" s="221"/>
      <c r="IGM278" s="221"/>
      <c r="IGN278" s="221"/>
      <c r="IGO278" s="221"/>
      <c r="IGP278" s="221"/>
      <c r="IGQ278" s="221"/>
      <c r="IGR278" s="221"/>
      <c r="IGS278" s="221"/>
      <c r="IGT278" s="221"/>
      <c r="IGU278" s="221"/>
      <c r="IGV278" s="221"/>
      <c r="IGW278" s="221"/>
      <c r="IGX278" s="221"/>
      <c r="IGY278" s="221"/>
      <c r="IGZ278" s="221"/>
      <c r="IHA278" s="221"/>
      <c r="IHB278" s="221"/>
      <c r="IHC278" s="221"/>
      <c r="IHD278" s="221"/>
      <c r="IHE278" s="221"/>
      <c r="IHF278" s="221"/>
      <c r="IHG278" s="221"/>
      <c r="IHH278" s="221"/>
      <c r="IHI278" s="221"/>
      <c r="IHJ278" s="221"/>
      <c r="IHK278" s="221"/>
      <c r="IHL278" s="221"/>
      <c r="IHM278" s="221"/>
      <c r="IHN278" s="221"/>
      <c r="IHO278" s="221"/>
      <c r="IHP278" s="221"/>
      <c r="IHQ278" s="221"/>
      <c r="IHR278" s="221"/>
      <c r="IHS278" s="221"/>
      <c r="IHT278" s="221"/>
      <c r="IHU278" s="221"/>
      <c r="IHV278" s="221"/>
      <c r="IHW278" s="221"/>
      <c r="IHX278" s="221"/>
      <c r="IHY278" s="221"/>
      <c r="IHZ278" s="221"/>
      <c r="IIA278" s="221"/>
      <c r="IIB278" s="221"/>
      <c r="IIC278" s="221"/>
      <c r="IID278" s="221"/>
      <c r="IIE278" s="221"/>
      <c r="IIF278" s="221"/>
      <c r="IIG278" s="221"/>
      <c r="IIH278" s="221"/>
      <c r="III278" s="221"/>
      <c r="IIJ278" s="221"/>
      <c r="IIK278" s="221"/>
      <c r="IIL278" s="221"/>
      <c r="IIM278" s="221"/>
      <c r="IIN278" s="221"/>
      <c r="IIO278" s="221"/>
      <c r="IIP278" s="221"/>
      <c r="IIQ278" s="221"/>
      <c r="IIR278" s="221"/>
      <c r="IIS278" s="221"/>
      <c r="IIT278" s="221"/>
      <c r="IIU278" s="221"/>
      <c r="IIV278" s="221"/>
      <c r="IIW278" s="221"/>
      <c r="IIX278" s="221"/>
      <c r="IIY278" s="221"/>
      <c r="IIZ278" s="221"/>
      <c r="IJA278" s="221"/>
      <c r="IJB278" s="221"/>
      <c r="IJC278" s="221"/>
      <c r="IJD278" s="221"/>
      <c r="IJE278" s="221"/>
      <c r="IJF278" s="221"/>
      <c r="IJG278" s="221"/>
      <c r="IJH278" s="221"/>
      <c r="IJI278" s="221"/>
      <c r="IJJ278" s="221"/>
      <c r="IJK278" s="221"/>
      <c r="IJL278" s="221"/>
      <c r="IJM278" s="221"/>
      <c r="IJN278" s="221"/>
      <c r="IJO278" s="221"/>
      <c r="IJP278" s="221"/>
      <c r="IJQ278" s="221"/>
      <c r="IJR278" s="221"/>
      <c r="IJS278" s="221"/>
      <c r="IJT278" s="221"/>
      <c r="IJU278" s="221"/>
      <c r="IJV278" s="221"/>
      <c r="IJW278" s="221"/>
      <c r="IJX278" s="221"/>
      <c r="IJY278" s="221"/>
      <c r="IJZ278" s="221"/>
      <c r="IKA278" s="221"/>
      <c r="IKB278" s="221"/>
      <c r="IKC278" s="221"/>
      <c r="IKD278" s="221"/>
      <c r="IKE278" s="221"/>
      <c r="IKF278" s="221"/>
      <c r="IKG278" s="221"/>
      <c r="IKH278" s="221"/>
      <c r="IKI278" s="221"/>
      <c r="IKJ278" s="221"/>
      <c r="IKK278" s="221"/>
      <c r="IKL278" s="221"/>
      <c r="IKM278" s="221"/>
      <c r="IKN278" s="221"/>
      <c r="IKO278" s="221"/>
      <c r="IKP278" s="221"/>
      <c r="IKQ278" s="221"/>
      <c r="IKR278" s="221"/>
      <c r="IKS278" s="221"/>
      <c r="IKT278" s="221"/>
      <c r="IKU278" s="221"/>
      <c r="IKV278" s="221"/>
      <c r="IKW278" s="221"/>
      <c r="IKX278" s="221"/>
      <c r="IKY278" s="221"/>
      <c r="IKZ278" s="221"/>
      <c r="ILA278" s="221"/>
      <c r="ILB278" s="221"/>
      <c r="ILC278" s="221"/>
      <c r="ILD278" s="221"/>
      <c r="ILE278" s="221"/>
      <c r="ILF278" s="221"/>
      <c r="ILG278" s="221"/>
      <c r="ILH278" s="221"/>
      <c r="ILI278" s="221"/>
      <c r="ILJ278" s="221"/>
      <c r="ILK278" s="221"/>
      <c r="ILL278" s="221"/>
      <c r="ILM278" s="221"/>
      <c r="ILN278" s="221"/>
      <c r="ILO278" s="221"/>
      <c r="ILP278" s="221"/>
      <c r="ILQ278" s="221"/>
      <c r="ILR278" s="221"/>
      <c r="ILS278" s="221"/>
      <c r="ILT278" s="221"/>
      <c r="ILU278" s="221"/>
      <c r="ILV278" s="221"/>
      <c r="ILW278" s="221"/>
      <c r="ILX278" s="221"/>
      <c r="ILY278" s="221"/>
      <c r="ILZ278" s="221"/>
      <c r="IMA278" s="221"/>
      <c r="IMB278" s="221"/>
      <c r="IMC278" s="221"/>
      <c r="IMD278" s="221"/>
      <c r="IME278" s="221"/>
      <c r="IMF278" s="221"/>
      <c r="IMG278" s="221"/>
      <c r="IMH278" s="221"/>
      <c r="IMI278" s="221"/>
      <c r="IMJ278" s="221"/>
      <c r="IMK278" s="221"/>
      <c r="IML278" s="221"/>
      <c r="IMM278" s="221"/>
      <c r="IMN278" s="221"/>
      <c r="IMO278" s="221"/>
      <c r="IMP278" s="221"/>
      <c r="IMQ278" s="221"/>
      <c r="IMR278" s="221"/>
      <c r="IMS278" s="221"/>
      <c r="IMT278" s="221"/>
      <c r="IMU278" s="221"/>
      <c r="IMV278" s="221"/>
      <c r="IMW278" s="221"/>
      <c r="IMX278" s="221"/>
      <c r="IMY278" s="221"/>
      <c r="IMZ278" s="221"/>
      <c r="INA278" s="221"/>
      <c r="INB278" s="221"/>
      <c r="INC278" s="221"/>
      <c r="IND278" s="221"/>
      <c r="INE278" s="221"/>
      <c r="INF278" s="221"/>
      <c r="ING278" s="221"/>
      <c r="INH278" s="221"/>
      <c r="INI278" s="221"/>
      <c r="INJ278" s="221"/>
      <c r="INK278" s="221"/>
      <c r="INL278" s="221"/>
      <c r="INM278" s="221"/>
      <c r="INN278" s="221"/>
      <c r="INO278" s="221"/>
      <c r="INP278" s="221"/>
      <c r="INQ278" s="221"/>
      <c r="INR278" s="221"/>
      <c r="INS278" s="221"/>
      <c r="INT278" s="221"/>
      <c r="INU278" s="221"/>
      <c r="INV278" s="221"/>
      <c r="INW278" s="221"/>
      <c r="INX278" s="221"/>
      <c r="INY278" s="221"/>
      <c r="INZ278" s="221"/>
      <c r="IOA278" s="221"/>
      <c r="IOB278" s="221"/>
      <c r="IOC278" s="221"/>
      <c r="IOD278" s="221"/>
      <c r="IOE278" s="221"/>
      <c r="IOF278" s="221"/>
      <c r="IOG278" s="221"/>
      <c r="IOH278" s="221"/>
      <c r="IOI278" s="221"/>
      <c r="IOJ278" s="221"/>
      <c r="IOK278" s="221"/>
      <c r="IOL278" s="221"/>
      <c r="IOM278" s="221"/>
      <c r="ION278" s="221"/>
      <c r="IOO278" s="221"/>
      <c r="IOP278" s="221"/>
      <c r="IOQ278" s="221"/>
      <c r="IOR278" s="221"/>
      <c r="IOS278" s="221"/>
      <c r="IOT278" s="221"/>
      <c r="IOU278" s="221"/>
      <c r="IOV278" s="221"/>
      <c r="IOW278" s="221"/>
      <c r="IOX278" s="221"/>
      <c r="IOY278" s="221"/>
      <c r="IOZ278" s="221"/>
      <c r="IPA278" s="221"/>
      <c r="IPB278" s="221"/>
      <c r="IPC278" s="221"/>
      <c r="IPD278" s="221"/>
      <c r="IPE278" s="221"/>
      <c r="IPF278" s="221"/>
      <c r="IPG278" s="221"/>
      <c r="IPH278" s="221"/>
      <c r="IPI278" s="221"/>
      <c r="IPJ278" s="221"/>
      <c r="IPK278" s="221"/>
      <c r="IPL278" s="221"/>
      <c r="IPM278" s="221"/>
      <c r="IPN278" s="221"/>
      <c r="IPO278" s="221"/>
      <c r="IPP278" s="221"/>
      <c r="IPQ278" s="221"/>
      <c r="IPR278" s="221"/>
      <c r="IPS278" s="221"/>
      <c r="IPT278" s="221"/>
      <c r="IPU278" s="221"/>
      <c r="IPV278" s="221"/>
      <c r="IPW278" s="221"/>
      <c r="IPX278" s="221"/>
      <c r="IPY278" s="221"/>
      <c r="IPZ278" s="221"/>
      <c r="IQA278" s="221"/>
      <c r="IQB278" s="221"/>
      <c r="IQC278" s="221"/>
      <c r="IQD278" s="221"/>
      <c r="IQE278" s="221"/>
      <c r="IQF278" s="221"/>
      <c r="IQG278" s="221"/>
      <c r="IQH278" s="221"/>
      <c r="IQI278" s="221"/>
      <c r="IQJ278" s="221"/>
      <c r="IQK278" s="221"/>
      <c r="IQL278" s="221"/>
      <c r="IQM278" s="221"/>
      <c r="IQN278" s="221"/>
      <c r="IQO278" s="221"/>
      <c r="IQP278" s="221"/>
      <c r="IQQ278" s="221"/>
      <c r="IQR278" s="221"/>
      <c r="IQS278" s="221"/>
      <c r="IQT278" s="221"/>
      <c r="IQU278" s="221"/>
      <c r="IQV278" s="221"/>
      <c r="IQW278" s="221"/>
      <c r="IQX278" s="221"/>
      <c r="IQY278" s="221"/>
      <c r="IQZ278" s="221"/>
      <c r="IRA278" s="221"/>
      <c r="IRB278" s="221"/>
      <c r="IRC278" s="221"/>
      <c r="IRD278" s="221"/>
      <c r="IRE278" s="221"/>
      <c r="IRF278" s="221"/>
      <c r="IRG278" s="221"/>
      <c r="IRH278" s="221"/>
      <c r="IRI278" s="221"/>
      <c r="IRJ278" s="221"/>
      <c r="IRK278" s="221"/>
      <c r="IRL278" s="221"/>
      <c r="IRM278" s="221"/>
      <c r="IRN278" s="221"/>
      <c r="IRO278" s="221"/>
      <c r="IRP278" s="221"/>
      <c r="IRQ278" s="221"/>
      <c r="IRR278" s="221"/>
      <c r="IRS278" s="221"/>
      <c r="IRT278" s="221"/>
      <c r="IRU278" s="221"/>
      <c r="IRV278" s="221"/>
      <c r="IRW278" s="221"/>
      <c r="IRX278" s="221"/>
      <c r="IRY278" s="221"/>
      <c r="IRZ278" s="221"/>
      <c r="ISA278" s="221"/>
      <c r="ISB278" s="221"/>
      <c r="ISC278" s="221"/>
      <c r="ISD278" s="221"/>
      <c r="ISE278" s="221"/>
      <c r="ISF278" s="221"/>
      <c r="ISG278" s="221"/>
      <c r="ISH278" s="221"/>
      <c r="ISI278" s="221"/>
      <c r="ISJ278" s="221"/>
      <c r="ISK278" s="221"/>
      <c r="ISL278" s="221"/>
      <c r="ISM278" s="221"/>
      <c r="ISN278" s="221"/>
      <c r="ISO278" s="221"/>
      <c r="ISP278" s="221"/>
      <c r="ISQ278" s="221"/>
      <c r="ISR278" s="221"/>
      <c r="ISS278" s="221"/>
      <c r="IST278" s="221"/>
      <c r="ISU278" s="221"/>
      <c r="ISV278" s="221"/>
      <c r="ISW278" s="221"/>
      <c r="ISX278" s="221"/>
      <c r="ISY278" s="221"/>
      <c r="ISZ278" s="221"/>
      <c r="ITA278" s="221"/>
      <c r="ITB278" s="221"/>
      <c r="ITC278" s="221"/>
      <c r="ITD278" s="221"/>
      <c r="ITE278" s="221"/>
      <c r="ITF278" s="221"/>
      <c r="ITG278" s="221"/>
      <c r="ITH278" s="221"/>
      <c r="ITI278" s="221"/>
      <c r="ITJ278" s="221"/>
      <c r="ITK278" s="221"/>
      <c r="ITL278" s="221"/>
      <c r="ITM278" s="221"/>
      <c r="ITN278" s="221"/>
      <c r="ITO278" s="221"/>
      <c r="ITP278" s="221"/>
      <c r="ITQ278" s="221"/>
      <c r="ITR278" s="221"/>
      <c r="ITS278" s="221"/>
      <c r="ITT278" s="221"/>
      <c r="ITU278" s="221"/>
      <c r="ITV278" s="221"/>
      <c r="ITW278" s="221"/>
      <c r="ITX278" s="221"/>
      <c r="ITY278" s="221"/>
      <c r="ITZ278" s="221"/>
      <c r="IUA278" s="221"/>
      <c r="IUB278" s="221"/>
      <c r="IUC278" s="221"/>
      <c r="IUD278" s="221"/>
      <c r="IUE278" s="221"/>
      <c r="IUF278" s="221"/>
      <c r="IUG278" s="221"/>
      <c r="IUH278" s="221"/>
      <c r="IUI278" s="221"/>
      <c r="IUJ278" s="221"/>
      <c r="IUK278" s="221"/>
      <c r="IUL278" s="221"/>
      <c r="IUM278" s="221"/>
      <c r="IUN278" s="221"/>
      <c r="IUO278" s="221"/>
      <c r="IUP278" s="221"/>
      <c r="IUQ278" s="221"/>
      <c r="IUR278" s="221"/>
      <c r="IUS278" s="221"/>
      <c r="IUT278" s="221"/>
      <c r="IUU278" s="221"/>
      <c r="IUV278" s="221"/>
      <c r="IUW278" s="221"/>
      <c r="IUX278" s="221"/>
      <c r="IUY278" s="221"/>
      <c r="IUZ278" s="221"/>
      <c r="IVA278" s="221"/>
      <c r="IVB278" s="221"/>
      <c r="IVC278" s="221"/>
      <c r="IVD278" s="221"/>
      <c r="IVE278" s="221"/>
      <c r="IVF278" s="221"/>
      <c r="IVG278" s="221"/>
      <c r="IVH278" s="221"/>
      <c r="IVI278" s="221"/>
      <c r="IVJ278" s="221"/>
      <c r="IVK278" s="221"/>
      <c r="IVL278" s="221"/>
      <c r="IVM278" s="221"/>
      <c r="IVN278" s="221"/>
      <c r="IVO278" s="221"/>
      <c r="IVP278" s="221"/>
      <c r="IVQ278" s="221"/>
      <c r="IVR278" s="221"/>
      <c r="IVS278" s="221"/>
      <c r="IVT278" s="221"/>
      <c r="IVU278" s="221"/>
      <c r="IVV278" s="221"/>
      <c r="IVW278" s="221"/>
      <c r="IVX278" s="221"/>
      <c r="IVY278" s="221"/>
      <c r="IVZ278" s="221"/>
      <c r="IWA278" s="221"/>
      <c r="IWB278" s="221"/>
      <c r="IWC278" s="221"/>
      <c r="IWD278" s="221"/>
      <c r="IWE278" s="221"/>
      <c r="IWF278" s="221"/>
      <c r="IWG278" s="221"/>
      <c r="IWH278" s="221"/>
      <c r="IWI278" s="221"/>
      <c r="IWJ278" s="221"/>
      <c r="IWK278" s="221"/>
      <c r="IWL278" s="221"/>
      <c r="IWM278" s="221"/>
      <c r="IWN278" s="221"/>
      <c r="IWO278" s="221"/>
      <c r="IWP278" s="221"/>
      <c r="IWQ278" s="221"/>
      <c r="IWR278" s="221"/>
      <c r="IWS278" s="221"/>
      <c r="IWT278" s="221"/>
      <c r="IWU278" s="221"/>
      <c r="IWV278" s="221"/>
      <c r="IWW278" s="221"/>
      <c r="IWX278" s="221"/>
      <c r="IWY278" s="221"/>
      <c r="IWZ278" s="221"/>
      <c r="IXA278" s="221"/>
      <c r="IXB278" s="221"/>
      <c r="IXC278" s="221"/>
      <c r="IXD278" s="221"/>
      <c r="IXE278" s="221"/>
      <c r="IXF278" s="221"/>
      <c r="IXG278" s="221"/>
      <c r="IXH278" s="221"/>
      <c r="IXI278" s="221"/>
      <c r="IXJ278" s="221"/>
      <c r="IXK278" s="221"/>
      <c r="IXL278" s="221"/>
      <c r="IXM278" s="221"/>
      <c r="IXN278" s="221"/>
      <c r="IXO278" s="221"/>
      <c r="IXP278" s="221"/>
      <c r="IXQ278" s="221"/>
      <c r="IXR278" s="221"/>
      <c r="IXS278" s="221"/>
      <c r="IXT278" s="221"/>
      <c r="IXU278" s="221"/>
      <c r="IXV278" s="221"/>
      <c r="IXW278" s="221"/>
      <c r="IXX278" s="221"/>
      <c r="IXY278" s="221"/>
      <c r="IXZ278" s="221"/>
      <c r="IYA278" s="221"/>
      <c r="IYB278" s="221"/>
      <c r="IYC278" s="221"/>
      <c r="IYD278" s="221"/>
      <c r="IYE278" s="221"/>
      <c r="IYF278" s="221"/>
      <c r="IYG278" s="221"/>
      <c r="IYH278" s="221"/>
      <c r="IYI278" s="221"/>
      <c r="IYJ278" s="221"/>
      <c r="IYK278" s="221"/>
      <c r="IYL278" s="221"/>
      <c r="IYM278" s="221"/>
      <c r="IYN278" s="221"/>
      <c r="IYO278" s="221"/>
      <c r="IYP278" s="221"/>
      <c r="IYQ278" s="221"/>
      <c r="IYR278" s="221"/>
      <c r="IYS278" s="221"/>
      <c r="IYT278" s="221"/>
      <c r="IYU278" s="221"/>
      <c r="IYV278" s="221"/>
      <c r="IYW278" s="221"/>
      <c r="IYX278" s="221"/>
      <c r="IYY278" s="221"/>
      <c r="IYZ278" s="221"/>
      <c r="IZA278" s="221"/>
      <c r="IZB278" s="221"/>
      <c r="IZC278" s="221"/>
      <c r="IZD278" s="221"/>
      <c r="IZE278" s="221"/>
      <c r="IZF278" s="221"/>
      <c r="IZG278" s="221"/>
      <c r="IZH278" s="221"/>
      <c r="IZI278" s="221"/>
      <c r="IZJ278" s="221"/>
      <c r="IZK278" s="221"/>
      <c r="IZL278" s="221"/>
      <c r="IZM278" s="221"/>
      <c r="IZN278" s="221"/>
      <c r="IZO278" s="221"/>
      <c r="IZP278" s="221"/>
      <c r="IZQ278" s="221"/>
      <c r="IZR278" s="221"/>
      <c r="IZS278" s="221"/>
      <c r="IZT278" s="221"/>
      <c r="IZU278" s="221"/>
      <c r="IZV278" s="221"/>
      <c r="IZW278" s="221"/>
      <c r="IZX278" s="221"/>
      <c r="IZY278" s="221"/>
      <c r="IZZ278" s="221"/>
      <c r="JAA278" s="221"/>
      <c r="JAB278" s="221"/>
      <c r="JAC278" s="221"/>
      <c r="JAD278" s="221"/>
      <c r="JAE278" s="221"/>
      <c r="JAF278" s="221"/>
      <c r="JAG278" s="221"/>
      <c r="JAH278" s="221"/>
      <c r="JAI278" s="221"/>
      <c r="JAJ278" s="221"/>
      <c r="JAK278" s="221"/>
      <c r="JAL278" s="221"/>
      <c r="JAM278" s="221"/>
      <c r="JAN278" s="221"/>
      <c r="JAO278" s="221"/>
      <c r="JAP278" s="221"/>
      <c r="JAQ278" s="221"/>
      <c r="JAR278" s="221"/>
      <c r="JAS278" s="221"/>
      <c r="JAT278" s="221"/>
      <c r="JAU278" s="221"/>
      <c r="JAV278" s="221"/>
      <c r="JAW278" s="221"/>
      <c r="JAX278" s="221"/>
      <c r="JAY278" s="221"/>
      <c r="JAZ278" s="221"/>
      <c r="JBA278" s="221"/>
      <c r="JBB278" s="221"/>
      <c r="JBC278" s="221"/>
      <c r="JBD278" s="221"/>
      <c r="JBE278" s="221"/>
      <c r="JBF278" s="221"/>
      <c r="JBG278" s="221"/>
      <c r="JBH278" s="221"/>
      <c r="JBI278" s="221"/>
      <c r="JBJ278" s="221"/>
      <c r="JBK278" s="221"/>
      <c r="JBL278" s="221"/>
      <c r="JBM278" s="221"/>
      <c r="JBN278" s="221"/>
      <c r="JBO278" s="221"/>
      <c r="JBP278" s="221"/>
      <c r="JBQ278" s="221"/>
      <c r="JBR278" s="221"/>
      <c r="JBS278" s="221"/>
      <c r="JBT278" s="221"/>
      <c r="JBU278" s="221"/>
      <c r="JBV278" s="221"/>
      <c r="JBW278" s="221"/>
      <c r="JBX278" s="221"/>
      <c r="JBY278" s="221"/>
      <c r="JBZ278" s="221"/>
      <c r="JCA278" s="221"/>
      <c r="JCB278" s="221"/>
      <c r="JCC278" s="221"/>
      <c r="JCD278" s="221"/>
      <c r="JCE278" s="221"/>
      <c r="JCF278" s="221"/>
      <c r="JCG278" s="221"/>
      <c r="JCH278" s="221"/>
      <c r="JCI278" s="221"/>
      <c r="JCJ278" s="221"/>
      <c r="JCK278" s="221"/>
      <c r="JCL278" s="221"/>
      <c r="JCM278" s="221"/>
      <c r="JCN278" s="221"/>
      <c r="JCO278" s="221"/>
      <c r="JCP278" s="221"/>
      <c r="JCQ278" s="221"/>
      <c r="JCR278" s="221"/>
      <c r="JCS278" s="221"/>
      <c r="JCT278" s="221"/>
      <c r="JCU278" s="221"/>
      <c r="JCV278" s="221"/>
      <c r="JCW278" s="221"/>
      <c r="JCX278" s="221"/>
      <c r="JCY278" s="221"/>
      <c r="JCZ278" s="221"/>
      <c r="JDA278" s="221"/>
      <c r="JDB278" s="221"/>
      <c r="JDC278" s="221"/>
      <c r="JDD278" s="221"/>
      <c r="JDE278" s="221"/>
      <c r="JDF278" s="221"/>
      <c r="JDG278" s="221"/>
      <c r="JDH278" s="221"/>
      <c r="JDI278" s="221"/>
      <c r="JDJ278" s="221"/>
      <c r="JDK278" s="221"/>
      <c r="JDL278" s="221"/>
      <c r="JDM278" s="221"/>
      <c r="JDN278" s="221"/>
      <c r="JDO278" s="221"/>
      <c r="JDP278" s="221"/>
      <c r="JDQ278" s="221"/>
      <c r="JDR278" s="221"/>
      <c r="JDS278" s="221"/>
      <c r="JDT278" s="221"/>
      <c r="JDU278" s="221"/>
      <c r="JDV278" s="221"/>
      <c r="JDW278" s="221"/>
      <c r="JDX278" s="221"/>
      <c r="JDY278" s="221"/>
      <c r="JDZ278" s="221"/>
      <c r="JEA278" s="221"/>
      <c r="JEB278" s="221"/>
      <c r="JEC278" s="221"/>
      <c r="JED278" s="221"/>
      <c r="JEE278" s="221"/>
      <c r="JEF278" s="221"/>
      <c r="JEG278" s="221"/>
      <c r="JEH278" s="221"/>
      <c r="JEI278" s="221"/>
      <c r="JEJ278" s="221"/>
      <c r="JEK278" s="221"/>
      <c r="JEL278" s="221"/>
      <c r="JEM278" s="221"/>
      <c r="JEN278" s="221"/>
      <c r="JEO278" s="221"/>
      <c r="JEP278" s="221"/>
      <c r="JEQ278" s="221"/>
      <c r="JER278" s="221"/>
      <c r="JES278" s="221"/>
      <c r="JET278" s="221"/>
      <c r="JEU278" s="221"/>
      <c r="JEV278" s="221"/>
      <c r="JEW278" s="221"/>
      <c r="JEX278" s="221"/>
      <c r="JEY278" s="221"/>
      <c r="JEZ278" s="221"/>
      <c r="JFA278" s="221"/>
      <c r="JFB278" s="221"/>
      <c r="JFC278" s="221"/>
      <c r="JFD278" s="221"/>
      <c r="JFE278" s="221"/>
      <c r="JFF278" s="221"/>
      <c r="JFG278" s="221"/>
      <c r="JFH278" s="221"/>
      <c r="JFI278" s="221"/>
      <c r="JFJ278" s="221"/>
      <c r="JFK278" s="221"/>
      <c r="JFL278" s="221"/>
      <c r="JFM278" s="221"/>
      <c r="JFN278" s="221"/>
      <c r="JFO278" s="221"/>
      <c r="JFP278" s="221"/>
      <c r="JFQ278" s="221"/>
      <c r="JFR278" s="221"/>
      <c r="JFS278" s="221"/>
      <c r="JFT278" s="221"/>
      <c r="JFU278" s="221"/>
      <c r="JFV278" s="221"/>
      <c r="JFW278" s="221"/>
      <c r="JFX278" s="221"/>
      <c r="JFY278" s="221"/>
      <c r="JFZ278" s="221"/>
      <c r="JGA278" s="221"/>
      <c r="JGB278" s="221"/>
      <c r="JGC278" s="221"/>
      <c r="JGD278" s="221"/>
      <c r="JGE278" s="221"/>
      <c r="JGF278" s="221"/>
      <c r="JGG278" s="221"/>
      <c r="JGH278" s="221"/>
      <c r="JGI278" s="221"/>
      <c r="JGJ278" s="221"/>
      <c r="JGK278" s="221"/>
      <c r="JGL278" s="221"/>
      <c r="JGM278" s="221"/>
      <c r="JGN278" s="221"/>
      <c r="JGO278" s="221"/>
      <c r="JGP278" s="221"/>
      <c r="JGQ278" s="221"/>
      <c r="JGR278" s="221"/>
      <c r="JGS278" s="221"/>
      <c r="JGT278" s="221"/>
      <c r="JGU278" s="221"/>
      <c r="JGV278" s="221"/>
      <c r="JGW278" s="221"/>
      <c r="JGX278" s="221"/>
      <c r="JGY278" s="221"/>
      <c r="JGZ278" s="221"/>
      <c r="JHA278" s="221"/>
      <c r="JHB278" s="221"/>
      <c r="JHC278" s="221"/>
      <c r="JHD278" s="221"/>
      <c r="JHE278" s="221"/>
      <c r="JHF278" s="221"/>
      <c r="JHG278" s="221"/>
      <c r="JHH278" s="221"/>
      <c r="JHI278" s="221"/>
      <c r="JHJ278" s="221"/>
      <c r="JHK278" s="221"/>
      <c r="JHL278" s="221"/>
      <c r="JHM278" s="221"/>
      <c r="JHN278" s="221"/>
      <c r="JHO278" s="221"/>
      <c r="JHP278" s="221"/>
      <c r="JHQ278" s="221"/>
      <c r="JHR278" s="221"/>
      <c r="JHS278" s="221"/>
      <c r="JHT278" s="221"/>
      <c r="JHU278" s="221"/>
      <c r="JHV278" s="221"/>
      <c r="JHW278" s="221"/>
      <c r="JHX278" s="221"/>
      <c r="JHY278" s="221"/>
      <c r="JHZ278" s="221"/>
      <c r="JIA278" s="221"/>
      <c r="JIB278" s="221"/>
      <c r="JIC278" s="221"/>
      <c r="JID278" s="221"/>
      <c r="JIE278" s="221"/>
      <c r="JIF278" s="221"/>
      <c r="JIG278" s="221"/>
      <c r="JIH278" s="221"/>
      <c r="JII278" s="221"/>
      <c r="JIJ278" s="221"/>
      <c r="JIK278" s="221"/>
      <c r="JIL278" s="221"/>
      <c r="JIM278" s="221"/>
      <c r="JIN278" s="221"/>
      <c r="JIO278" s="221"/>
      <c r="JIP278" s="221"/>
      <c r="JIQ278" s="221"/>
      <c r="JIR278" s="221"/>
      <c r="JIS278" s="221"/>
      <c r="JIT278" s="221"/>
      <c r="JIU278" s="221"/>
      <c r="JIV278" s="221"/>
      <c r="JIW278" s="221"/>
      <c r="JIX278" s="221"/>
      <c r="JIY278" s="221"/>
      <c r="JIZ278" s="221"/>
      <c r="JJA278" s="221"/>
      <c r="JJB278" s="221"/>
      <c r="JJC278" s="221"/>
      <c r="JJD278" s="221"/>
      <c r="JJE278" s="221"/>
      <c r="JJF278" s="221"/>
      <c r="JJG278" s="221"/>
      <c r="JJH278" s="221"/>
      <c r="JJI278" s="221"/>
      <c r="JJJ278" s="221"/>
      <c r="JJK278" s="221"/>
      <c r="JJL278" s="221"/>
      <c r="JJM278" s="221"/>
      <c r="JJN278" s="221"/>
      <c r="JJO278" s="221"/>
      <c r="JJP278" s="221"/>
      <c r="JJQ278" s="221"/>
      <c r="JJR278" s="221"/>
      <c r="JJS278" s="221"/>
      <c r="JJT278" s="221"/>
      <c r="JJU278" s="221"/>
      <c r="JJV278" s="221"/>
      <c r="JJW278" s="221"/>
      <c r="JJX278" s="221"/>
      <c r="JJY278" s="221"/>
      <c r="JJZ278" s="221"/>
      <c r="JKA278" s="221"/>
      <c r="JKB278" s="221"/>
      <c r="JKC278" s="221"/>
      <c r="JKD278" s="221"/>
      <c r="JKE278" s="221"/>
      <c r="JKF278" s="221"/>
      <c r="JKG278" s="221"/>
      <c r="JKH278" s="221"/>
      <c r="JKI278" s="221"/>
      <c r="JKJ278" s="221"/>
      <c r="JKK278" s="221"/>
      <c r="JKL278" s="221"/>
      <c r="JKM278" s="221"/>
      <c r="JKN278" s="221"/>
      <c r="JKO278" s="221"/>
      <c r="JKP278" s="221"/>
      <c r="JKQ278" s="221"/>
      <c r="JKR278" s="221"/>
      <c r="JKS278" s="221"/>
      <c r="JKT278" s="221"/>
      <c r="JKU278" s="221"/>
      <c r="JKV278" s="221"/>
      <c r="JKW278" s="221"/>
      <c r="JKX278" s="221"/>
      <c r="JKY278" s="221"/>
      <c r="JKZ278" s="221"/>
      <c r="JLA278" s="221"/>
      <c r="JLB278" s="221"/>
      <c r="JLC278" s="221"/>
      <c r="JLD278" s="221"/>
      <c r="JLE278" s="221"/>
      <c r="JLF278" s="221"/>
      <c r="JLG278" s="221"/>
      <c r="JLH278" s="221"/>
      <c r="JLI278" s="221"/>
      <c r="JLJ278" s="221"/>
      <c r="JLK278" s="221"/>
      <c r="JLL278" s="221"/>
      <c r="JLM278" s="221"/>
      <c r="JLN278" s="221"/>
      <c r="JLO278" s="221"/>
      <c r="JLP278" s="221"/>
      <c r="JLQ278" s="221"/>
      <c r="JLR278" s="221"/>
      <c r="JLS278" s="221"/>
      <c r="JLT278" s="221"/>
      <c r="JLU278" s="221"/>
      <c r="JLV278" s="221"/>
      <c r="JLW278" s="221"/>
      <c r="JLX278" s="221"/>
      <c r="JLY278" s="221"/>
      <c r="JLZ278" s="221"/>
      <c r="JMA278" s="221"/>
      <c r="JMB278" s="221"/>
      <c r="JMC278" s="221"/>
      <c r="JMD278" s="221"/>
      <c r="JME278" s="221"/>
      <c r="JMF278" s="221"/>
      <c r="JMG278" s="221"/>
      <c r="JMH278" s="221"/>
      <c r="JMI278" s="221"/>
      <c r="JMJ278" s="221"/>
      <c r="JMK278" s="221"/>
      <c r="JML278" s="221"/>
      <c r="JMM278" s="221"/>
      <c r="JMN278" s="221"/>
      <c r="JMO278" s="221"/>
      <c r="JMP278" s="221"/>
      <c r="JMQ278" s="221"/>
      <c r="JMR278" s="221"/>
      <c r="JMS278" s="221"/>
      <c r="JMT278" s="221"/>
      <c r="JMU278" s="221"/>
      <c r="JMV278" s="221"/>
      <c r="JMW278" s="221"/>
      <c r="JMX278" s="221"/>
      <c r="JMY278" s="221"/>
      <c r="JMZ278" s="221"/>
      <c r="JNA278" s="221"/>
      <c r="JNB278" s="221"/>
      <c r="JNC278" s="221"/>
      <c r="JND278" s="221"/>
      <c r="JNE278" s="221"/>
      <c r="JNF278" s="221"/>
      <c r="JNG278" s="221"/>
      <c r="JNH278" s="221"/>
      <c r="JNI278" s="221"/>
      <c r="JNJ278" s="221"/>
      <c r="JNK278" s="221"/>
      <c r="JNL278" s="221"/>
      <c r="JNM278" s="221"/>
      <c r="JNN278" s="221"/>
      <c r="JNO278" s="221"/>
      <c r="JNP278" s="221"/>
      <c r="JNQ278" s="221"/>
      <c r="JNR278" s="221"/>
      <c r="JNS278" s="221"/>
      <c r="JNT278" s="221"/>
      <c r="JNU278" s="221"/>
      <c r="JNV278" s="221"/>
      <c r="JNW278" s="221"/>
      <c r="JNX278" s="221"/>
      <c r="JNY278" s="221"/>
      <c r="JNZ278" s="221"/>
      <c r="JOA278" s="221"/>
      <c r="JOB278" s="221"/>
      <c r="JOC278" s="221"/>
      <c r="JOD278" s="221"/>
      <c r="JOE278" s="221"/>
      <c r="JOF278" s="221"/>
      <c r="JOG278" s="221"/>
      <c r="JOH278" s="221"/>
      <c r="JOI278" s="221"/>
      <c r="JOJ278" s="221"/>
      <c r="JOK278" s="221"/>
      <c r="JOL278" s="221"/>
      <c r="JOM278" s="221"/>
      <c r="JON278" s="221"/>
      <c r="JOO278" s="221"/>
      <c r="JOP278" s="221"/>
      <c r="JOQ278" s="221"/>
      <c r="JOR278" s="221"/>
      <c r="JOS278" s="221"/>
      <c r="JOT278" s="221"/>
      <c r="JOU278" s="221"/>
      <c r="JOV278" s="221"/>
      <c r="JOW278" s="221"/>
      <c r="JOX278" s="221"/>
      <c r="JOY278" s="221"/>
      <c r="JOZ278" s="221"/>
      <c r="JPA278" s="221"/>
      <c r="JPB278" s="221"/>
      <c r="JPC278" s="221"/>
      <c r="JPD278" s="221"/>
      <c r="JPE278" s="221"/>
      <c r="JPF278" s="221"/>
      <c r="JPG278" s="221"/>
      <c r="JPH278" s="221"/>
      <c r="JPI278" s="221"/>
      <c r="JPJ278" s="221"/>
      <c r="JPK278" s="221"/>
      <c r="JPL278" s="221"/>
      <c r="JPM278" s="221"/>
      <c r="JPN278" s="221"/>
      <c r="JPO278" s="221"/>
      <c r="JPP278" s="221"/>
      <c r="JPQ278" s="221"/>
      <c r="JPR278" s="221"/>
      <c r="JPS278" s="221"/>
      <c r="JPT278" s="221"/>
      <c r="JPU278" s="221"/>
      <c r="JPV278" s="221"/>
      <c r="JPW278" s="221"/>
      <c r="JPX278" s="221"/>
      <c r="JPY278" s="221"/>
      <c r="JPZ278" s="221"/>
      <c r="JQA278" s="221"/>
      <c r="JQB278" s="221"/>
      <c r="JQC278" s="221"/>
      <c r="JQD278" s="221"/>
      <c r="JQE278" s="221"/>
      <c r="JQF278" s="221"/>
      <c r="JQG278" s="221"/>
      <c r="JQH278" s="221"/>
      <c r="JQI278" s="221"/>
      <c r="JQJ278" s="221"/>
      <c r="JQK278" s="221"/>
      <c r="JQL278" s="221"/>
      <c r="JQM278" s="221"/>
      <c r="JQN278" s="221"/>
      <c r="JQO278" s="221"/>
      <c r="JQP278" s="221"/>
      <c r="JQQ278" s="221"/>
      <c r="JQR278" s="221"/>
      <c r="JQS278" s="221"/>
      <c r="JQT278" s="221"/>
      <c r="JQU278" s="221"/>
      <c r="JQV278" s="221"/>
      <c r="JQW278" s="221"/>
      <c r="JQX278" s="221"/>
      <c r="JQY278" s="221"/>
      <c r="JQZ278" s="221"/>
      <c r="JRA278" s="221"/>
      <c r="JRB278" s="221"/>
      <c r="JRC278" s="221"/>
      <c r="JRD278" s="221"/>
      <c r="JRE278" s="221"/>
      <c r="JRF278" s="221"/>
      <c r="JRG278" s="221"/>
      <c r="JRH278" s="221"/>
      <c r="JRI278" s="221"/>
      <c r="JRJ278" s="221"/>
      <c r="JRK278" s="221"/>
      <c r="JRL278" s="221"/>
      <c r="JRM278" s="221"/>
      <c r="JRN278" s="221"/>
      <c r="JRO278" s="221"/>
      <c r="JRP278" s="221"/>
      <c r="JRQ278" s="221"/>
      <c r="JRR278" s="221"/>
      <c r="JRS278" s="221"/>
      <c r="JRT278" s="221"/>
      <c r="JRU278" s="221"/>
      <c r="JRV278" s="221"/>
      <c r="JRW278" s="221"/>
      <c r="JRX278" s="221"/>
      <c r="JRY278" s="221"/>
      <c r="JRZ278" s="221"/>
      <c r="JSA278" s="221"/>
      <c r="JSB278" s="221"/>
      <c r="JSC278" s="221"/>
      <c r="JSD278" s="221"/>
      <c r="JSE278" s="221"/>
      <c r="JSF278" s="221"/>
      <c r="JSG278" s="221"/>
      <c r="JSH278" s="221"/>
      <c r="JSI278" s="221"/>
      <c r="JSJ278" s="221"/>
      <c r="JSK278" s="221"/>
      <c r="JSL278" s="221"/>
      <c r="JSM278" s="221"/>
      <c r="JSN278" s="221"/>
      <c r="JSO278" s="221"/>
      <c r="JSP278" s="221"/>
      <c r="JSQ278" s="221"/>
      <c r="JSR278" s="221"/>
      <c r="JSS278" s="221"/>
      <c r="JST278" s="221"/>
      <c r="JSU278" s="221"/>
      <c r="JSV278" s="221"/>
      <c r="JSW278" s="221"/>
      <c r="JSX278" s="221"/>
      <c r="JSY278" s="221"/>
      <c r="JSZ278" s="221"/>
      <c r="JTA278" s="221"/>
      <c r="JTB278" s="221"/>
      <c r="JTC278" s="221"/>
      <c r="JTD278" s="221"/>
      <c r="JTE278" s="221"/>
      <c r="JTF278" s="221"/>
      <c r="JTG278" s="221"/>
      <c r="JTH278" s="221"/>
      <c r="JTI278" s="221"/>
      <c r="JTJ278" s="221"/>
      <c r="JTK278" s="221"/>
      <c r="JTL278" s="221"/>
      <c r="JTM278" s="221"/>
      <c r="JTN278" s="221"/>
      <c r="JTO278" s="221"/>
      <c r="JTP278" s="221"/>
      <c r="JTQ278" s="221"/>
      <c r="JTR278" s="221"/>
      <c r="JTS278" s="221"/>
      <c r="JTT278" s="221"/>
      <c r="JTU278" s="221"/>
      <c r="JTV278" s="221"/>
      <c r="JTW278" s="221"/>
      <c r="JTX278" s="221"/>
      <c r="JTY278" s="221"/>
      <c r="JTZ278" s="221"/>
      <c r="JUA278" s="221"/>
      <c r="JUB278" s="221"/>
      <c r="JUC278" s="221"/>
      <c r="JUD278" s="221"/>
      <c r="JUE278" s="221"/>
      <c r="JUF278" s="221"/>
      <c r="JUG278" s="221"/>
      <c r="JUH278" s="221"/>
      <c r="JUI278" s="221"/>
      <c r="JUJ278" s="221"/>
      <c r="JUK278" s="221"/>
      <c r="JUL278" s="221"/>
      <c r="JUM278" s="221"/>
      <c r="JUN278" s="221"/>
      <c r="JUO278" s="221"/>
      <c r="JUP278" s="221"/>
      <c r="JUQ278" s="221"/>
      <c r="JUR278" s="221"/>
      <c r="JUS278" s="221"/>
      <c r="JUT278" s="221"/>
      <c r="JUU278" s="221"/>
      <c r="JUV278" s="221"/>
      <c r="JUW278" s="221"/>
      <c r="JUX278" s="221"/>
      <c r="JUY278" s="221"/>
      <c r="JUZ278" s="221"/>
      <c r="JVA278" s="221"/>
      <c r="JVB278" s="221"/>
      <c r="JVC278" s="221"/>
      <c r="JVD278" s="221"/>
      <c r="JVE278" s="221"/>
      <c r="JVF278" s="221"/>
      <c r="JVG278" s="221"/>
      <c r="JVH278" s="221"/>
      <c r="JVI278" s="221"/>
      <c r="JVJ278" s="221"/>
      <c r="JVK278" s="221"/>
      <c r="JVL278" s="221"/>
      <c r="JVM278" s="221"/>
      <c r="JVN278" s="221"/>
      <c r="JVO278" s="221"/>
      <c r="JVP278" s="221"/>
      <c r="JVQ278" s="221"/>
      <c r="JVR278" s="221"/>
      <c r="JVS278" s="221"/>
      <c r="JVT278" s="221"/>
      <c r="JVU278" s="221"/>
      <c r="JVV278" s="221"/>
      <c r="JVW278" s="221"/>
      <c r="JVX278" s="221"/>
      <c r="JVY278" s="221"/>
      <c r="JVZ278" s="221"/>
      <c r="JWA278" s="221"/>
      <c r="JWB278" s="221"/>
      <c r="JWC278" s="221"/>
      <c r="JWD278" s="221"/>
      <c r="JWE278" s="221"/>
      <c r="JWF278" s="221"/>
      <c r="JWG278" s="221"/>
      <c r="JWH278" s="221"/>
      <c r="JWI278" s="221"/>
      <c r="JWJ278" s="221"/>
      <c r="JWK278" s="221"/>
      <c r="JWL278" s="221"/>
      <c r="JWM278" s="221"/>
      <c r="JWN278" s="221"/>
      <c r="JWO278" s="221"/>
      <c r="JWP278" s="221"/>
      <c r="JWQ278" s="221"/>
      <c r="JWR278" s="221"/>
      <c r="JWS278" s="221"/>
      <c r="JWT278" s="221"/>
      <c r="JWU278" s="221"/>
      <c r="JWV278" s="221"/>
      <c r="JWW278" s="221"/>
      <c r="JWX278" s="221"/>
      <c r="JWY278" s="221"/>
      <c r="JWZ278" s="221"/>
      <c r="JXA278" s="221"/>
      <c r="JXB278" s="221"/>
      <c r="JXC278" s="221"/>
      <c r="JXD278" s="221"/>
      <c r="JXE278" s="221"/>
      <c r="JXF278" s="221"/>
      <c r="JXG278" s="221"/>
      <c r="JXH278" s="221"/>
      <c r="JXI278" s="221"/>
      <c r="JXJ278" s="221"/>
      <c r="JXK278" s="221"/>
      <c r="JXL278" s="221"/>
      <c r="JXM278" s="221"/>
      <c r="JXN278" s="221"/>
      <c r="JXO278" s="221"/>
      <c r="JXP278" s="221"/>
      <c r="JXQ278" s="221"/>
      <c r="JXR278" s="221"/>
      <c r="JXS278" s="221"/>
      <c r="JXT278" s="221"/>
      <c r="JXU278" s="221"/>
      <c r="JXV278" s="221"/>
      <c r="JXW278" s="221"/>
      <c r="JXX278" s="221"/>
      <c r="JXY278" s="221"/>
      <c r="JXZ278" s="221"/>
      <c r="JYA278" s="221"/>
      <c r="JYB278" s="221"/>
      <c r="JYC278" s="221"/>
      <c r="JYD278" s="221"/>
      <c r="JYE278" s="221"/>
      <c r="JYF278" s="221"/>
      <c r="JYG278" s="221"/>
      <c r="JYH278" s="221"/>
      <c r="JYI278" s="221"/>
      <c r="JYJ278" s="221"/>
      <c r="JYK278" s="221"/>
      <c r="JYL278" s="221"/>
      <c r="JYM278" s="221"/>
      <c r="JYN278" s="221"/>
      <c r="JYO278" s="221"/>
      <c r="JYP278" s="221"/>
      <c r="JYQ278" s="221"/>
      <c r="JYR278" s="221"/>
      <c r="JYS278" s="221"/>
      <c r="JYT278" s="221"/>
      <c r="JYU278" s="221"/>
      <c r="JYV278" s="221"/>
      <c r="JYW278" s="221"/>
      <c r="JYX278" s="221"/>
      <c r="JYY278" s="221"/>
      <c r="JYZ278" s="221"/>
      <c r="JZA278" s="221"/>
      <c r="JZB278" s="221"/>
      <c r="JZC278" s="221"/>
      <c r="JZD278" s="221"/>
      <c r="JZE278" s="221"/>
      <c r="JZF278" s="221"/>
      <c r="JZG278" s="221"/>
      <c r="JZH278" s="221"/>
      <c r="JZI278" s="221"/>
      <c r="JZJ278" s="221"/>
      <c r="JZK278" s="221"/>
      <c r="JZL278" s="221"/>
      <c r="JZM278" s="221"/>
      <c r="JZN278" s="221"/>
      <c r="JZO278" s="221"/>
      <c r="JZP278" s="221"/>
      <c r="JZQ278" s="221"/>
      <c r="JZR278" s="221"/>
      <c r="JZS278" s="221"/>
      <c r="JZT278" s="221"/>
      <c r="JZU278" s="221"/>
      <c r="JZV278" s="221"/>
      <c r="JZW278" s="221"/>
      <c r="JZX278" s="221"/>
      <c r="JZY278" s="221"/>
      <c r="JZZ278" s="221"/>
      <c r="KAA278" s="221"/>
      <c r="KAB278" s="221"/>
      <c r="KAC278" s="221"/>
      <c r="KAD278" s="221"/>
      <c r="KAE278" s="221"/>
      <c r="KAF278" s="221"/>
      <c r="KAG278" s="221"/>
      <c r="KAH278" s="221"/>
      <c r="KAI278" s="221"/>
      <c r="KAJ278" s="221"/>
      <c r="KAK278" s="221"/>
      <c r="KAL278" s="221"/>
      <c r="KAM278" s="221"/>
      <c r="KAN278" s="221"/>
      <c r="KAO278" s="221"/>
      <c r="KAP278" s="221"/>
      <c r="KAQ278" s="221"/>
      <c r="KAR278" s="221"/>
      <c r="KAS278" s="221"/>
      <c r="KAT278" s="221"/>
      <c r="KAU278" s="221"/>
      <c r="KAV278" s="221"/>
      <c r="KAW278" s="221"/>
      <c r="KAX278" s="221"/>
      <c r="KAY278" s="221"/>
      <c r="KAZ278" s="221"/>
      <c r="KBA278" s="221"/>
      <c r="KBB278" s="221"/>
      <c r="KBC278" s="221"/>
      <c r="KBD278" s="221"/>
      <c r="KBE278" s="221"/>
      <c r="KBF278" s="221"/>
      <c r="KBG278" s="221"/>
      <c r="KBH278" s="221"/>
      <c r="KBI278" s="221"/>
      <c r="KBJ278" s="221"/>
      <c r="KBK278" s="221"/>
      <c r="KBL278" s="221"/>
      <c r="KBM278" s="221"/>
      <c r="KBN278" s="221"/>
      <c r="KBO278" s="221"/>
      <c r="KBP278" s="221"/>
      <c r="KBQ278" s="221"/>
      <c r="KBR278" s="221"/>
      <c r="KBS278" s="221"/>
      <c r="KBT278" s="221"/>
      <c r="KBU278" s="221"/>
      <c r="KBV278" s="221"/>
      <c r="KBW278" s="221"/>
      <c r="KBX278" s="221"/>
      <c r="KBY278" s="221"/>
      <c r="KBZ278" s="221"/>
      <c r="KCA278" s="221"/>
      <c r="KCB278" s="221"/>
      <c r="KCC278" s="221"/>
      <c r="KCD278" s="221"/>
      <c r="KCE278" s="221"/>
      <c r="KCF278" s="221"/>
      <c r="KCG278" s="221"/>
      <c r="KCH278" s="221"/>
      <c r="KCI278" s="221"/>
      <c r="KCJ278" s="221"/>
      <c r="KCK278" s="221"/>
      <c r="KCL278" s="221"/>
      <c r="KCM278" s="221"/>
      <c r="KCN278" s="221"/>
      <c r="KCO278" s="221"/>
      <c r="KCP278" s="221"/>
      <c r="KCQ278" s="221"/>
      <c r="KCR278" s="221"/>
      <c r="KCS278" s="221"/>
      <c r="KCT278" s="221"/>
      <c r="KCU278" s="221"/>
      <c r="KCV278" s="221"/>
      <c r="KCW278" s="221"/>
      <c r="KCX278" s="221"/>
      <c r="KCY278" s="221"/>
      <c r="KCZ278" s="221"/>
      <c r="KDA278" s="221"/>
      <c r="KDB278" s="221"/>
      <c r="KDC278" s="221"/>
      <c r="KDD278" s="221"/>
      <c r="KDE278" s="221"/>
      <c r="KDF278" s="221"/>
      <c r="KDG278" s="221"/>
      <c r="KDH278" s="221"/>
      <c r="KDI278" s="221"/>
      <c r="KDJ278" s="221"/>
      <c r="KDK278" s="221"/>
      <c r="KDL278" s="221"/>
      <c r="KDM278" s="221"/>
      <c r="KDN278" s="221"/>
      <c r="KDO278" s="221"/>
      <c r="KDP278" s="221"/>
      <c r="KDQ278" s="221"/>
      <c r="KDR278" s="221"/>
      <c r="KDS278" s="221"/>
      <c r="KDT278" s="221"/>
      <c r="KDU278" s="221"/>
      <c r="KDV278" s="221"/>
      <c r="KDW278" s="221"/>
      <c r="KDX278" s="221"/>
      <c r="KDY278" s="221"/>
      <c r="KDZ278" s="221"/>
      <c r="KEA278" s="221"/>
      <c r="KEB278" s="221"/>
      <c r="KEC278" s="221"/>
      <c r="KED278" s="221"/>
      <c r="KEE278" s="221"/>
      <c r="KEF278" s="221"/>
      <c r="KEG278" s="221"/>
      <c r="KEH278" s="221"/>
      <c r="KEI278" s="221"/>
      <c r="KEJ278" s="221"/>
      <c r="KEK278" s="221"/>
      <c r="KEL278" s="221"/>
      <c r="KEM278" s="221"/>
      <c r="KEN278" s="221"/>
      <c r="KEO278" s="221"/>
      <c r="KEP278" s="221"/>
      <c r="KEQ278" s="221"/>
      <c r="KER278" s="221"/>
      <c r="KES278" s="221"/>
      <c r="KET278" s="221"/>
      <c r="KEU278" s="221"/>
      <c r="KEV278" s="221"/>
      <c r="KEW278" s="221"/>
      <c r="KEX278" s="221"/>
      <c r="KEY278" s="221"/>
      <c r="KEZ278" s="221"/>
      <c r="KFA278" s="221"/>
      <c r="KFB278" s="221"/>
      <c r="KFC278" s="221"/>
      <c r="KFD278" s="221"/>
      <c r="KFE278" s="221"/>
      <c r="KFF278" s="221"/>
      <c r="KFG278" s="221"/>
      <c r="KFH278" s="221"/>
      <c r="KFI278" s="221"/>
      <c r="KFJ278" s="221"/>
      <c r="KFK278" s="221"/>
      <c r="KFL278" s="221"/>
      <c r="KFM278" s="221"/>
      <c r="KFN278" s="221"/>
      <c r="KFO278" s="221"/>
      <c r="KFP278" s="221"/>
      <c r="KFQ278" s="221"/>
      <c r="KFR278" s="221"/>
      <c r="KFS278" s="221"/>
      <c r="KFT278" s="221"/>
      <c r="KFU278" s="221"/>
      <c r="KFV278" s="221"/>
      <c r="KFW278" s="221"/>
      <c r="KFX278" s="221"/>
      <c r="KFY278" s="221"/>
      <c r="KFZ278" s="221"/>
      <c r="KGA278" s="221"/>
      <c r="KGB278" s="221"/>
      <c r="KGC278" s="221"/>
      <c r="KGD278" s="221"/>
      <c r="KGE278" s="221"/>
      <c r="KGF278" s="221"/>
      <c r="KGG278" s="221"/>
      <c r="KGH278" s="221"/>
      <c r="KGI278" s="221"/>
      <c r="KGJ278" s="221"/>
      <c r="KGK278" s="221"/>
      <c r="KGL278" s="221"/>
      <c r="KGM278" s="221"/>
      <c r="KGN278" s="221"/>
      <c r="KGO278" s="221"/>
      <c r="KGP278" s="221"/>
      <c r="KGQ278" s="221"/>
      <c r="KGR278" s="221"/>
      <c r="KGS278" s="221"/>
      <c r="KGT278" s="221"/>
      <c r="KGU278" s="221"/>
      <c r="KGV278" s="221"/>
      <c r="KGW278" s="221"/>
      <c r="KGX278" s="221"/>
      <c r="KGY278" s="221"/>
      <c r="KGZ278" s="221"/>
      <c r="KHA278" s="221"/>
      <c r="KHB278" s="221"/>
      <c r="KHC278" s="221"/>
      <c r="KHD278" s="221"/>
      <c r="KHE278" s="221"/>
      <c r="KHF278" s="221"/>
      <c r="KHG278" s="221"/>
      <c r="KHH278" s="221"/>
      <c r="KHI278" s="221"/>
      <c r="KHJ278" s="221"/>
      <c r="KHK278" s="221"/>
      <c r="KHL278" s="221"/>
      <c r="KHM278" s="221"/>
      <c r="KHN278" s="221"/>
      <c r="KHO278" s="221"/>
      <c r="KHP278" s="221"/>
      <c r="KHQ278" s="221"/>
      <c r="KHR278" s="221"/>
      <c r="KHS278" s="221"/>
      <c r="KHT278" s="221"/>
      <c r="KHU278" s="221"/>
      <c r="KHV278" s="221"/>
      <c r="KHW278" s="221"/>
      <c r="KHX278" s="221"/>
      <c r="KHY278" s="221"/>
      <c r="KHZ278" s="221"/>
      <c r="KIA278" s="221"/>
      <c r="KIB278" s="221"/>
      <c r="KIC278" s="221"/>
      <c r="KID278" s="221"/>
      <c r="KIE278" s="221"/>
      <c r="KIF278" s="221"/>
      <c r="KIG278" s="221"/>
      <c r="KIH278" s="221"/>
      <c r="KII278" s="221"/>
      <c r="KIJ278" s="221"/>
      <c r="KIK278" s="221"/>
      <c r="KIL278" s="221"/>
      <c r="KIM278" s="221"/>
      <c r="KIN278" s="221"/>
      <c r="KIO278" s="221"/>
      <c r="KIP278" s="221"/>
      <c r="KIQ278" s="221"/>
      <c r="KIR278" s="221"/>
      <c r="KIS278" s="221"/>
      <c r="KIT278" s="221"/>
      <c r="KIU278" s="221"/>
      <c r="KIV278" s="221"/>
      <c r="KIW278" s="221"/>
      <c r="KIX278" s="221"/>
      <c r="KIY278" s="221"/>
      <c r="KIZ278" s="221"/>
      <c r="KJA278" s="221"/>
      <c r="KJB278" s="221"/>
      <c r="KJC278" s="221"/>
      <c r="KJD278" s="221"/>
      <c r="KJE278" s="221"/>
      <c r="KJF278" s="221"/>
      <c r="KJG278" s="221"/>
      <c r="KJH278" s="221"/>
      <c r="KJI278" s="221"/>
      <c r="KJJ278" s="221"/>
      <c r="KJK278" s="221"/>
      <c r="KJL278" s="221"/>
      <c r="KJM278" s="221"/>
      <c r="KJN278" s="221"/>
      <c r="KJO278" s="221"/>
      <c r="KJP278" s="221"/>
      <c r="KJQ278" s="221"/>
      <c r="KJR278" s="221"/>
      <c r="KJS278" s="221"/>
      <c r="KJT278" s="221"/>
      <c r="KJU278" s="221"/>
      <c r="KJV278" s="221"/>
      <c r="KJW278" s="221"/>
      <c r="KJX278" s="221"/>
      <c r="KJY278" s="221"/>
      <c r="KJZ278" s="221"/>
      <c r="KKA278" s="221"/>
      <c r="KKB278" s="221"/>
      <c r="KKC278" s="221"/>
      <c r="KKD278" s="221"/>
      <c r="KKE278" s="221"/>
      <c r="KKF278" s="221"/>
      <c r="KKG278" s="221"/>
      <c r="KKH278" s="221"/>
      <c r="KKI278" s="221"/>
      <c r="KKJ278" s="221"/>
      <c r="KKK278" s="221"/>
      <c r="KKL278" s="221"/>
      <c r="KKM278" s="221"/>
      <c r="KKN278" s="221"/>
      <c r="KKO278" s="221"/>
      <c r="KKP278" s="221"/>
      <c r="KKQ278" s="221"/>
      <c r="KKR278" s="221"/>
      <c r="KKS278" s="221"/>
      <c r="KKT278" s="221"/>
      <c r="KKU278" s="221"/>
      <c r="KKV278" s="221"/>
      <c r="KKW278" s="221"/>
      <c r="KKX278" s="221"/>
      <c r="KKY278" s="221"/>
      <c r="KKZ278" s="221"/>
      <c r="KLA278" s="221"/>
      <c r="KLB278" s="221"/>
      <c r="KLC278" s="221"/>
      <c r="KLD278" s="221"/>
      <c r="KLE278" s="221"/>
      <c r="KLF278" s="221"/>
      <c r="KLG278" s="221"/>
      <c r="KLH278" s="221"/>
      <c r="KLI278" s="221"/>
      <c r="KLJ278" s="221"/>
      <c r="KLK278" s="221"/>
      <c r="KLL278" s="221"/>
      <c r="KLM278" s="221"/>
      <c r="KLN278" s="221"/>
      <c r="KLO278" s="221"/>
      <c r="KLP278" s="221"/>
      <c r="KLQ278" s="221"/>
      <c r="KLR278" s="221"/>
      <c r="KLS278" s="221"/>
      <c r="KLT278" s="221"/>
      <c r="KLU278" s="221"/>
      <c r="KLV278" s="221"/>
      <c r="KLW278" s="221"/>
      <c r="KLX278" s="221"/>
      <c r="KLY278" s="221"/>
      <c r="KLZ278" s="221"/>
      <c r="KMA278" s="221"/>
      <c r="KMB278" s="221"/>
      <c r="KMC278" s="221"/>
      <c r="KMD278" s="221"/>
      <c r="KME278" s="221"/>
      <c r="KMF278" s="221"/>
      <c r="KMG278" s="221"/>
      <c r="KMH278" s="221"/>
      <c r="KMI278" s="221"/>
      <c r="KMJ278" s="221"/>
      <c r="KMK278" s="221"/>
      <c r="KML278" s="221"/>
      <c r="KMM278" s="221"/>
      <c r="KMN278" s="221"/>
      <c r="KMO278" s="221"/>
      <c r="KMP278" s="221"/>
      <c r="KMQ278" s="221"/>
      <c r="KMR278" s="221"/>
      <c r="KMS278" s="221"/>
      <c r="KMT278" s="221"/>
      <c r="KMU278" s="221"/>
      <c r="KMV278" s="221"/>
      <c r="KMW278" s="221"/>
      <c r="KMX278" s="221"/>
      <c r="KMY278" s="221"/>
      <c r="KMZ278" s="221"/>
      <c r="KNA278" s="221"/>
      <c r="KNB278" s="221"/>
      <c r="KNC278" s="221"/>
      <c r="KND278" s="221"/>
      <c r="KNE278" s="221"/>
      <c r="KNF278" s="221"/>
      <c r="KNG278" s="221"/>
      <c r="KNH278" s="221"/>
      <c r="KNI278" s="221"/>
      <c r="KNJ278" s="221"/>
      <c r="KNK278" s="221"/>
      <c r="KNL278" s="221"/>
      <c r="KNM278" s="221"/>
      <c r="KNN278" s="221"/>
      <c r="KNO278" s="221"/>
      <c r="KNP278" s="221"/>
      <c r="KNQ278" s="221"/>
      <c r="KNR278" s="221"/>
      <c r="KNS278" s="221"/>
      <c r="KNT278" s="221"/>
      <c r="KNU278" s="221"/>
      <c r="KNV278" s="221"/>
      <c r="KNW278" s="221"/>
      <c r="KNX278" s="221"/>
      <c r="KNY278" s="221"/>
      <c r="KNZ278" s="221"/>
      <c r="KOA278" s="221"/>
      <c r="KOB278" s="221"/>
      <c r="KOC278" s="221"/>
      <c r="KOD278" s="221"/>
      <c r="KOE278" s="221"/>
      <c r="KOF278" s="221"/>
      <c r="KOG278" s="221"/>
      <c r="KOH278" s="221"/>
      <c r="KOI278" s="221"/>
      <c r="KOJ278" s="221"/>
      <c r="KOK278" s="221"/>
      <c r="KOL278" s="221"/>
      <c r="KOM278" s="221"/>
      <c r="KON278" s="221"/>
      <c r="KOO278" s="221"/>
      <c r="KOP278" s="221"/>
      <c r="KOQ278" s="221"/>
      <c r="KOR278" s="221"/>
      <c r="KOS278" s="221"/>
      <c r="KOT278" s="221"/>
      <c r="KOU278" s="221"/>
      <c r="KOV278" s="221"/>
      <c r="KOW278" s="221"/>
      <c r="KOX278" s="221"/>
      <c r="KOY278" s="221"/>
      <c r="KOZ278" s="221"/>
      <c r="KPA278" s="221"/>
      <c r="KPB278" s="221"/>
      <c r="KPC278" s="221"/>
      <c r="KPD278" s="221"/>
      <c r="KPE278" s="221"/>
      <c r="KPF278" s="221"/>
      <c r="KPG278" s="221"/>
      <c r="KPH278" s="221"/>
      <c r="KPI278" s="221"/>
      <c r="KPJ278" s="221"/>
      <c r="KPK278" s="221"/>
      <c r="KPL278" s="221"/>
      <c r="KPM278" s="221"/>
      <c r="KPN278" s="221"/>
      <c r="KPO278" s="221"/>
      <c r="KPP278" s="221"/>
      <c r="KPQ278" s="221"/>
      <c r="KPR278" s="221"/>
      <c r="KPS278" s="221"/>
      <c r="KPT278" s="221"/>
      <c r="KPU278" s="221"/>
      <c r="KPV278" s="221"/>
      <c r="KPW278" s="221"/>
      <c r="KPX278" s="221"/>
      <c r="KPY278" s="221"/>
      <c r="KPZ278" s="221"/>
      <c r="KQA278" s="221"/>
      <c r="KQB278" s="221"/>
      <c r="KQC278" s="221"/>
      <c r="KQD278" s="221"/>
      <c r="KQE278" s="221"/>
      <c r="KQF278" s="221"/>
      <c r="KQG278" s="221"/>
      <c r="KQH278" s="221"/>
      <c r="KQI278" s="221"/>
      <c r="KQJ278" s="221"/>
      <c r="KQK278" s="221"/>
      <c r="KQL278" s="221"/>
      <c r="KQM278" s="221"/>
      <c r="KQN278" s="221"/>
      <c r="KQO278" s="221"/>
      <c r="KQP278" s="221"/>
      <c r="KQQ278" s="221"/>
      <c r="KQR278" s="221"/>
      <c r="KQS278" s="221"/>
      <c r="KQT278" s="221"/>
      <c r="KQU278" s="221"/>
      <c r="KQV278" s="221"/>
      <c r="KQW278" s="221"/>
      <c r="KQX278" s="221"/>
      <c r="KQY278" s="221"/>
      <c r="KQZ278" s="221"/>
      <c r="KRA278" s="221"/>
      <c r="KRB278" s="221"/>
      <c r="KRC278" s="221"/>
      <c r="KRD278" s="221"/>
      <c r="KRE278" s="221"/>
      <c r="KRF278" s="221"/>
      <c r="KRG278" s="221"/>
      <c r="KRH278" s="221"/>
      <c r="KRI278" s="221"/>
      <c r="KRJ278" s="221"/>
      <c r="KRK278" s="221"/>
      <c r="KRL278" s="221"/>
      <c r="KRM278" s="221"/>
      <c r="KRN278" s="221"/>
      <c r="KRO278" s="221"/>
      <c r="KRP278" s="221"/>
      <c r="KRQ278" s="221"/>
      <c r="KRR278" s="221"/>
      <c r="KRS278" s="221"/>
      <c r="KRT278" s="221"/>
      <c r="KRU278" s="221"/>
      <c r="KRV278" s="221"/>
      <c r="KRW278" s="221"/>
      <c r="KRX278" s="221"/>
      <c r="KRY278" s="221"/>
      <c r="KRZ278" s="221"/>
      <c r="KSA278" s="221"/>
      <c r="KSB278" s="221"/>
      <c r="KSC278" s="221"/>
      <c r="KSD278" s="221"/>
      <c r="KSE278" s="221"/>
      <c r="KSF278" s="221"/>
      <c r="KSG278" s="221"/>
      <c r="KSH278" s="221"/>
      <c r="KSI278" s="221"/>
      <c r="KSJ278" s="221"/>
      <c r="KSK278" s="221"/>
      <c r="KSL278" s="221"/>
      <c r="KSM278" s="221"/>
      <c r="KSN278" s="221"/>
      <c r="KSO278" s="221"/>
      <c r="KSP278" s="221"/>
      <c r="KSQ278" s="221"/>
      <c r="KSR278" s="221"/>
      <c r="KSS278" s="221"/>
      <c r="KST278" s="221"/>
      <c r="KSU278" s="221"/>
      <c r="KSV278" s="221"/>
      <c r="KSW278" s="221"/>
      <c r="KSX278" s="221"/>
      <c r="KSY278" s="221"/>
      <c r="KSZ278" s="221"/>
      <c r="KTA278" s="221"/>
      <c r="KTB278" s="221"/>
      <c r="KTC278" s="221"/>
      <c r="KTD278" s="221"/>
      <c r="KTE278" s="221"/>
      <c r="KTF278" s="221"/>
      <c r="KTG278" s="221"/>
      <c r="KTH278" s="221"/>
      <c r="KTI278" s="221"/>
      <c r="KTJ278" s="221"/>
      <c r="KTK278" s="221"/>
      <c r="KTL278" s="221"/>
      <c r="KTM278" s="221"/>
      <c r="KTN278" s="221"/>
      <c r="KTO278" s="221"/>
      <c r="KTP278" s="221"/>
      <c r="KTQ278" s="221"/>
      <c r="KTR278" s="221"/>
      <c r="KTS278" s="221"/>
      <c r="KTT278" s="221"/>
      <c r="KTU278" s="221"/>
      <c r="KTV278" s="221"/>
      <c r="KTW278" s="221"/>
      <c r="KTX278" s="221"/>
      <c r="KTY278" s="221"/>
      <c r="KTZ278" s="221"/>
      <c r="KUA278" s="221"/>
      <c r="KUB278" s="221"/>
      <c r="KUC278" s="221"/>
      <c r="KUD278" s="221"/>
      <c r="KUE278" s="221"/>
      <c r="KUF278" s="221"/>
      <c r="KUG278" s="221"/>
      <c r="KUH278" s="221"/>
      <c r="KUI278" s="221"/>
      <c r="KUJ278" s="221"/>
      <c r="KUK278" s="221"/>
      <c r="KUL278" s="221"/>
      <c r="KUM278" s="221"/>
      <c r="KUN278" s="221"/>
      <c r="KUO278" s="221"/>
      <c r="KUP278" s="221"/>
      <c r="KUQ278" s="221"/>
      <c r="KUR278" s="221"/>
      <c r="KUS278" s="221"/>
      <c r="KUT278" s="221"/>
      <c r="KUU278" s="221"/>
      <c r="KUV278" s="221"/>
      <c r="KUW278" s="221"/>
      <c r="KUX278" s="221"/>
      <c r="KUY278" s="221"/>
      <c r="KUZ278" s="221"/>
      <c r="KVA278" s="221"/>
      <c r="KVB278" s="221"/>
      <c r="KVC278" s="221"/>
      <c r="KVD278" s="221"/>
      <c r="KVE278" s="221"/>
      <c r="KVF278" s="221"/>
      <c r="KVG278" s="221"/>
      <c r="KVH278" s="221"/>
      <c r="KVI278" s="221"/>
      <c r="KVJ278" s="221"/>
      <c r="KVK278" s="221"/>
      <c r="KVL278" s="221"/>
      <c r="KVM278" s="221"/>
      <c r="KVN278" s="221"/>
      <c r="KVO278" s="221"/>
      <c r="KVP278" s="221"/>
      <c r="KVQ278" s="221"/>
      <c r="KVR278" s="221"/>
      <c r="KVS278" s="221"/>
      <c r="KVT278" s="221"/>
      <c r="KVU278" s="221"/>
      <c r="KVV278" s="221"/>
      <c r="KVW278" s="221"/>
      <c r="KVX278" s="221"/>
      <c r="KVY278" s="221"/>
      <c r="KVZ278" s="221"/>
      <c r="KWA278" s="221"/>
      <c r="KWB278" s="221"/>
      <c r="KWC278" s="221"/>
      <c r="KWD278" s="221"/>
      <c r="KWE278" s="221"/>
      <c r="KWF278" s="221"/>
      <c r="KWG278" s="221"/>
      <c r="KWH278" s="221"/>
      <c r="KWI278" s="221"/>
      <c r="KWJ278" s="221"/>
      <c r="KWK278" s="221"/>
      <c r="KWL278" s="221"/>
      <c r="KWM278" s="221"/>
      <c r="KWN278" s="221"/>
      <c r="KWO278" s="221"/>
      <c r="KWP278" s="221"/>
      <c r="KWQ278" s="221"/>
      <c r="KWR278" s="221"/>
      <c r="KWS278" s="221"/>
      <c r="KWT278" s="221"/>
      <c r="KWU278" s="221"/>
      <c r="KWV278" s="221"/>
      <c r="KWW278" s="221"/>
      <c r="KWX278" s="221"/>
      <c r="KWY278" s="221"/>
      <c r="KWZ278" s="221"/>
      <c r="KXA278" s="221"/>
      <c r="KXB278" s="221"/>
      <c r="KXC278" s="221"/>
      <c r="KXD278" s="221"/>
      <c r="KXE278" s="221"/>
      <c r="KXF278" s="221"/>
      <c r="KXG278" s="221"/>
      <c r="KXH278" s="221"/>
      <c r="KXI278" s="221"/>
      <c r="KXJ278" s="221"/>
      <c r="KXK278" s="221"/>
      <c r="KXL278" s="221"/>
      <c r="KXM278" s="221"/>
      <c r="KXN278" s="221"/>
      <c r="KXO278" s="221"/>
      <c r="KXP278" s="221"/>
      <c r="KXQ278" s="221"/>
      <c r="KXR278" s="221"/>
      <c r="KXS278" s="221"/>
      <c r="KXT278" s="221"/>
      <c r="KXU278" s="221"/>
      <c r="KXV278" s="221"/>
      <c r="KXW278" s="221"/>
      <c r="KXX278" s="221"/>
      <c r="KXY278" s="221"/>
      <c r="KXZ278" s="221"/>
      <c r="KYA278" s="221"/>
      <c r="KYB278" s="221"/>
      <c r="KYC278" s="221"/>
      <c r="KYD278" s="221"/>
      <c r="KYE278" s="221"/>
      <c r="KYF278" s="221"/>
      <c r="KYG278" s="221"/>
      <c r="KYH278" s="221"/>
      <c r="KYI278" s="221"/>
      <c r="KYJ278" s="221"/>
      <c r="KYK278" s="221"/>
      <c r="KYL278" s="221"/>
      <c r="KYM278" s="221"/>
      <c r="KYN278" s="221"/>
      <c r="KYO278" s="221"/>
      <c r="KYP278" s="221"/>
      <c r="KYQ278" s="221"/>
      <c r="KYR278" s="221"/>
      <c r="KYS278" s="221"/>
      <c r="KYT278" s="221"/>
      <c r="KYU278" s="221"/>
      <c r="KYV278" s="221"/>
      <c r="KYW278" s="221"/>
      <c r="KYX278" s="221"/>
      <c r="KYY278" s="221"/>
      <c r="KYZ278" s="221"/>
      <c r="KZA278" s="221"/>
      <c r="KZB278" s="221"/>
      <c r="KZC278" s="221"/>
      <c r="KZD278" s="221"/>
      <c r="KZE278" s="221"/>
      <c r="KZF278" s="221"/>
      <c r="KZG278" s="221"/>
      <c r="KZH278" s="221"/>
      <c r="KZI278" s="221"/>
      <c r="KZJ278" s="221"/>
      <c r="KZK278" s="221"/>
      <c r="KZL278" s="221"/>
      <c r="KZM278" s="221"/>
      <c r="KZN278" s="221"/>
      <c r="KZO278" s="221"/>
      <c r="KZP278" s="221"/>
      <c r="KZQ278" s="221"/>
      <c r="KZR278" s="221"/>
      <c r="KZS278" s="221"/>
      <c r="KZT278" s="221"/>
      <c r="KZU278" s="221"/>
      <c r="KZV278" s="221"/>
      <c r="KZW278" s="221"/>
      <c r="KZX278" s="221"/>
      <c r="KZY278" s="221"/>
      <c r="KZZ278" s="221"/>
      <c r="LAA278" s="221"/>
      <c r="LAB278" s="221"/>
      <c r="LAC278" s="221"/>
      <c r="LAD278" s="221"/>
      <c r="LAE278" s="221"/>
      <c r="LAF278" s="221"/>
      <c r="LAG278" s="221"/>
      <c r="LAH278" s="221"/>
      <c r="LAI278" s="221"/>
      <c r="LAJ278" s="221"/>
      <c r="LAK278" s="221"/>
      <c r="LAL278" s="221"/>
      <c r="LAM278" s="221"/>
      <c r="LAN278" s="221"/>
      <c r="LAO278" s="221"/>
      <c r="LAP278" s="221"/>
      <c r="LAQ278" s="221"/>
      <c r="LAR278" s="221"/>
      <c r="LAS278" s="221"/>
      <c r="LAT278" s="221"/>
      <c r="LAU278" s="221"/>
      <c r="LAV278" s="221"/>
      <c r="LAW278" s="221"/>
      <c r="LAX278" s="221"/>
      <c r="LAY278" s="221"/>
      <c r="LAZ278" s="221"/>
      <c r="LBA278" s="221"/>
      <c r="LBB278" s="221"/>
      <c r="LBC278" s="221"/>
      <c r="LBD278" s="221"/>
      <c r="LBE278" s="221"/>
      <c r="LBF278" s="221"/>
      <c r="LBG278" s="221"/>
      <c r="LBH278" s="221"/>
      <c r="LBI278" s="221"/>
      <c r="LBJ278" s="221"/>
      <c r="LBK278" s="221"/>
      <c r="LBL278" s="221"/>
      <c r="LBM278" s="221"/>
      <c r="LBN278" s="221"/>
      <c r="LBO278" s="221"/>
      <c r="LBP278" s="221"/>
      <c r="LBQ278" s="221"/>
      <c r="LBR278" s="221"/>
      <c r="LBS278" s="221"/>
      <c r="LBT278" s="221"/>
      <c r="LBU278" s="221"/>
      <c r="LBV278" s="221"/>
      <c r="LBW278" s="221"/>
      <c r="LBX278" s="221"/>
      <c r="LBY278" s="221"/>
      <c r="LBZ278" s="221"/>
      <c r="LCA278" s="221"/>
      <c r="LCB278" s="221"/>
      <c r="LCC278" s="221"/>
      <c r="LCD278" s="221"/>
      <c r="LCE278" s="221"/>
      <c r="LCF278" s="221"/>
      <c r="LCG278" s="221"/>
      <c r="LCH278" s="221"/>
      <c r="LCI278" s="221"/>
      <c r="LCJ278" s="221"/>
      <c r="LCK278" s="221"/>
      <c r="LCL278" s="221"/>
      <c r="LCM278" s="221"/>
      <c r="LCN278" s="221"/>
      <c r="LCO278" s="221"/>
      <c r="LCP278" s="221"/>
      <c r="LCQ278" s="221"/>
      <c r="LCR278" s="221"/>
      <c r="LCS278" s="221"/>
      <c r="LCT278" s="221"/>
      <c r="LCU278" s="221"/>
      <c r="LCV278" s="221"/>
      <c r="LCW278" s="221"/>
      <c r="LCX278" s="221"/>
      <c r="LCY278" s="221"/>
      <c r="LCZ278" s="221"/>
      <c r="LDA278" s="221"/>
      <c r="LDB278" s="221"/>
      <c r="LDC278" s="221"/>
      <c r="LDD278" s="221"/>
      <c r="LDE278" s="221"/>
      <c r="LDF278" s="221"/>
      <c r="LDG278" s="221"/>
      <c r="LDH278" s="221"/>
      <c r="LDI278" s="221"/>
      <c r="LDJ278" s="221"/>
      <c r="LDK278" s="221"/>
      <c r="LDL278" s="221"/>
      <c r="LDM278" s="221"/>
      <c r="LDN278" s="221"/>
      <c r="LDO278" s="221"/>
      <c r="LDP278" s="221"/>
      <c r="LDQ278" s="221"/>
      <c r="LDR278" s="221"/>
      <c r="LDS278" s="221"/>
      <c r="LDT278" s="221"/>
      <c r="LDU278" s="221"/>
      <c r="LDV278" s="221"/>
      <c r="LDW278" s="221"/>
      <c r="LDX278" s="221"/>
      <c r="LDY278" s="221"/>
      <c r="LDZ278" s="221"/>
      <c r="LEA278" s="221"/>
      <c r="LEB278" s="221"/>
      <c r="LEC278" s="221"/>
      <c r="LED278" s="221"/>
      <c r="LEE278" s="221"/>
      <c r="LEF278" s="221"/>
      <c r="LEG278" s="221"/>
      <c r="LEH278" s="221"/>
      <c r="LEI278" s="221"/>
      <c r="LEJ278" s="221"/>
      <c r="LEK278" s="221"/>
      <c r="LEL278" s="221"/>
      <c r="LEM278" s="221"/>
      <c r="LEN278" s="221"/>
      <c r="LEO278" s="221"/>
      <c r="LEP278" s="221"/>
      <c r="LEQ278" s="221"/>
      <c r="LER278" s="221"/>
      <c r="LES278" s="221"/>
      <c r="LET278" s="221"/>
      <c r="LEU278" s="221"/>
      <c r="LEV278" s="221"/>
      <c r="LEW278" s="221"/>
      <c r="LEX278" s="221"/>
      <c r="LEY278" s="221"/>
      <c r="LEZ278" s="221"/>
      <c r="LFA278" s="221"/>
      <c r="LFB278" s="221"/>
      <c r="LFC278" s="221"/>
      <c r="LFD278" s="221"/>
      <c r="LFE278" s="221"/>
      <c r="LFF278" s="221"/>
      <c r="LFG278" s="221"/>
      <c r="LFH278" s="221"/>
      <c r="LFI278" s="221"/>
      <c r="LFJ278" s="221"/>
      <c r="LFK278" s="221"/>
      <c r="LFL278" s="221"/>
      <c r="LFM278" s="221"/>
      <c r="LFN278" s="221"/>
      <c r="LFO278" s="221"/>
      <c r="LFP278" s="221"/>
      <c r="LFQ278" s="221"/>
      <c r="LFR278" s="221"/>
      <c r="LFS278" s="221"/>
      <c r="LFT278" s="221"/>
      <c r="LFU278" s="221"/>
      <c r="LFV278" s="221"/>
      <c r="LFW278" s="221"/>
      <c r="LFX278" s="221"/>
      <c r="LFY278" s="221"/>
      <c r="LFZ278" s="221"/>
      <c r="LGA278" s="221"/>
      <c r="LGB278" s="221"/>
      <c r="LGC278" s="221"/>
      <c r="LGD278" s="221"/>
      <c r="LGE278" s="221"/>
      <c r="LGF278" s="221"/>
      <c r="LGG278" s="221"/>
      <c r="LGH278" s="221"/>
      <c r="LGI278" s="221"/>
      <c r="LGJ278" s="221"/>
      <c r="LGK278" s="221"/>
      <c r="LGL278" s="221"/>
      <c r="LGM278" s="221"/>
      <c r="LGN278" s="221"/>
      <c r="LGO278" s="221"/>
      <c r="LGP278" s="221"/>
      <c r="LGQ278" s="221"/>
      <c r="LGR278" s="221"/>
      <c r="LGS278" s="221"/>
      <c r="LGT278" s="221"/>
      <c r="LGU278" s="221"/>
      <c r="LGV278" s="221"/>
      <c r="LGW278" s="221"/>
      <c r="LGX278" s="221"/>
      <c r="LGY278" s="221"/>
      <c r="LGZ278" s="221"/>
      <c r="LHA278" s="221"/>
      <c r="LHB278" s="221"/>
      <c r="LHC278" s="221"/>
      <c r="LHD278" s="221"/>
      <c r="LHE278" s="221"/>
      <c r="LHF278" s="221"/>
      <c r="LHG278" s="221"/>
      <c r="LHH278" s="221"/>
      <c r="LHI278" s="221"/>
      <c r="LHJ278" s="221"/>
      <c r="LHK278" s="221"/>
      <c r="LHL278" s="221"/>
      <c r="LHM278" s="221"/>
      <c r="LHN278" s="221"/>
      <c r="LHO278" s="221"/>
      <c r="LHP278" s="221"/>
      <c r="LHQ278" s="221"/>
      <c r="LHR278" s="221"/>
      <c r="LHS278" s="221"/>
      <c r="LHT278" s="221"/>
      <c r="LHU278" s="221"/>
      <c r="LHV278" s="221"/>
      <c r="LHW278" s="221"/>
      <c r="LHX278" s="221"/>
      <c r="LHY278" s="221"/>
      <c r="LHZ278" s="221"/>
      <c r="LIA278" s="221"/>
      <c r="LIB278" s="221"/>
      <c r="LIC278" s="221"/>
      <c r="LID278" s="221"/>
      <c r="LIE278" s="221"/>
      <c r="LIF278" s="221"/>
      <c r="LIG278" s="221"/>
      <c r="LIH278" s="221"/>
      <c r="LII278" s="221"/>
      <c r="LIJ278" s="221"/>
      <c r="LIK278" s="221"/>
      <c r="LIL278" s="221"/>
      <c r="LIM278" s="221"/>
      <c r="LIN278" s="221"/>
      <c r="LIO278" s="221"/>
      <c r="LIP278" s="221"/>
      <c r="LIQ278" s="221"/>
      <c r="LIR278" s="221"/>
      <c r="LIS278" s="221"/>
      <c r="LIT278" s="221"/>
      <c r="LIU278" s="221"/>
      <c r="LIV278" s="221"/>
      <c r="LIW278" s="221"/>
      <c r="LIX278" s="221"/>
      <c r="LIY278" s="221"/>
      <c r="LIZ278" s="221"/>
      <c r="LJA278" s="221"/>
      <c r="LJB278" s="221"/>
      <c r="LJC278" s="221"/>
      <c r="LJD278" s="221"/>
      <c r="LJE278" s="221"/>
      <c r="LJF278" s="221"/>
      <c r="LJG278" s="221"/>
      <c r="LJH278" s="221"/>
      <c r="LJI278" s="221"/>
      <c r="LJJ278" s="221"/>
      <c r="LJK278" s="221"/>
      <c r="LJL278" s="221"/>
      <c r="LJM278" s="221"/>
      <c r="LJN278" s="221"/>
      <c r="LJO278" s="221"/>
      <c r="LJP278" s="221"/>
      <c r="LJQ278" s="221"/>
      <c r="LJR278" s="221"/>
      <c r="LJS278" s="221"/>
      <c r="LJT278" s="221"/>
      <c r="LJU278" s="221"/>
      <c r="LJV278" s="221"/>
      <c r="LJW278" s="221"/>
      <c r="LJX278" s="221"/>
      <c r="LJY278" s="221"/>
      <c r="LJZ278" s="221"/>
      <c r="LKA278" s="221"/>
      <c r="LKB278" s="221"/>
      <c r="LKC278" s="221"/>
      <c r="LKD278" s="221"/>
      <c r="LKE278" s="221"/>
      <c r="LKF278" s="221"/>
      <c r="LKG278" s="221"/>
      <c r="LKH278" s="221"/>
      <c r="LKI278" s="221"/>
      <c r="LKJ278" s="221"/>
      <c r="LKK278" s="221"/>
      <c r="LKL278" s="221"/>
      <c r="LKM278" s="221"/>
      <c r="LKN278" s="221"/>
      <c r="LKO278" s="221"/>
      <c r="LKP278" s="221"/>
      <c r="LKQ278" s="221"/>
      <c r="LKR278" s="221"/>
      <c r="LKS278" s="221"/>
      <c r="LKT278" s="221"/>
      <c r="LKU278" s="221"/>
      <c r="LKV278" s="221"/>
      <c r="LKW278" s="221"/>
      <c r="LKX278" s="221"/>
      <c r="LKY278" s="221"/>
      <c r="LKZ278" s="221"/>
      <c r="LLA278" s="221"/>
      <c r="LLB278" s="221"/>
      <c r="LLC278" s="221"/>
      <c r="LLD278" s="221"/>
      <c r="LLE278" s="221"/>
      <c r="LLF278" s="221"/>
      <c r="LLG278" s="221"/>
      <c r="LLH278" s="221"/>
      <c r="LLI278" s="221"/>
      <c r="LLJ278" s="221"/>
      <c r="LLK278" s="221"/>
      <c r="LLL278" s="221"/>
      <c r="LLM278" s="221"/>
      <c r="LLN278" s="221"/>
      <c r="LLO278" s="221"/>
      <c r="LLP278" s="221"/>
      <c r="LLQ278" s="221"/>
      <c r="LLR278" s="221"/>
      <c r="LLS278" s="221"/>
      <c r="LLT278" s="221"/>
      <c r="LLU278" s="221"/>
      <c r="LLV278" s="221"/>
      <c r="LLW278" s="221"/>
      <c r="LLX278" s="221"/>
      <c r="LLY278" s="221"/>
      <c r="LLZ278" s="221"/>
      <c r="LMA278" s="221"/>
      <c r="LMB278" s="221"/>
      <c r="LMC278" s="221"/>
      <c r="LMD278" s="221"/>
      <c r="LME278" s="221"/>
      <c r="LMF278" s="221"/>
      <c r="LMG278" s="221"/>
      <c r="LMH278" s="221"/>
      <c r="LMI278" s="221"/>
      <c r="LMJ278" s="221"/>
      <c r="LMK278" s="221"/>
      <c r="LML278" s="221"/>
      <c r="LMM278" s="221"/>
      <c r="LMN278" s="221"/>
      <c r="LMO278" s="221"/>
      <c r="LMP278" s="221"/>
      <c r="LMQ278" s="221"/>
      <c r="LMR278" s="221"/>
      <c r="LMS278" s="221"/>
      <c r="LMT278" s="221"/>
      <c r="LMU278" s="221"/>
      <c r="LMV278" s="221"/>
      <c r="LMW278" s="221"/>
      <c r="LMX278" s="221"/>
      <c r="LMY278" s="221"/>
      <c r="LMZ278" s="221"/>
      <c r="LNA278" s="221"/>
      <c r="LNB278" s="221"/>
      <c r="LNC278" s="221"/>
      <c r="LND278" s="221"/>
      <c r="LNE278" s="221"/>
      <c r="LNF278" s="221"/>
      <c r="LNG278" s="221"/>
      <c r="LNH278" s="221"/>
      <c r="LNI278" s="221"/>
      <c r="LNJ278" s="221"/>
      <c r="LNK278" s="221"/>
      <c r="LNL278" s="221"/>
      <c r="LNM278" s="221"/>
      <c r="LNN278" s="221"/>
      <c r="LNO278" s="221"/>
      <c r="LNP278" s="221"/>
      <c r="LNQ278" s="221"/>
      <c r="LNR278" s="221"/>
      <c r="LNS278" s="221"/>
      <c r="LNT278" s="221"/>
      <c r="LNU278" s="221"/>
      <c r="LNV278" s="221"/>
      <c r="LNW278" s="221"/>
      <c r="LNX278" s="221"/>
      <c r="LNY278" s="221"/>
      <c r="LNZ278" s="221"/>
      <c r="LOA278" s="221"/>
      <c r="LOB278" s="221"/>
      <c r="LOC278" s="221"/>
      <c r="LOD278" s="221"/>
      <c r="LOE278" s="221"/>
      <c r="LOF278" s="221"/>
      <c r="LOG278" s="221"/>
      <c r="LOH278" s="221"/>
      <c r="LOI278" s="221"/>
      <c r="LOJ278" s="221"/>
      <c r="LOK278" s="221"/>
      <c r="LOL278" s="221"/>
      <c r="LOM278" s="221"/>
      <c r="LON278" s="221"/>
      <c r="LOO278" s="221"/>
      <c r="LOP278" s="221"/>
      <c r="LOQ278" s="221"/>
      <c r="LOR278" s="221"/>
      <c r="LOS278" s="221"/>
      <c r="LOT278" s="221"/>
      <c r="LOU278" s="221"/>
      <c r="LOV278" s="221"/>
      <c r="LOW278" s="221"/>
      <c r="LOX278" s="221"/>
      <c r="LOY278" s="221"/>
      <c r="LOZ278" s="221"/>
      <c r="LPA278" s="221"/>
      <c r="LPB278" s="221"/>
      <c r="LPC278" s="221"/>
      <c r="LPD278" s="221"/>
      <c r="LPE278" s="221"/>
      <c r="LPF278" s="221"/>
      <c r="LPG278" s="221"/>
      <c r="LPH278" s="221"/>
      <c r="LPI278" s="221"/>
      <c r="LPJ278" s="221"/>
      <c r="LPK278" s="221"/>
      <c r="LPL278" s="221"/>
      <c r="LPM278" s="221"/>
      <c r="LPN278" s="221"/>
      <c r="LPO278" s="221"/>
      <c r="LPP278" s="221"/>
      <c r="LPQ278" s="221"/>
      <c r="LPR278" s="221"/>
      <c r="LPS278" s="221"/>
      <c r="LPT278" s="221"/>
      <c r="LPU278" s="221"/>
      <c r="LPV278" s="221"/>
      <c r="LPW278" s="221"/>
      <c r="LPX278" s="221"/>
      <c r="LPY278" s="221"/>
      <c r="LPZ278" s="221"/>
      <c r="LQA278" s="221"/>
      <c r="LQB278" s="221"/>
      <c r="LQC278" s="221"/>
      <c r="LQD278" s="221"/>
      <c r="LQE278" s="221"/>
      <c r="LQF278" s="221"/>
      <c r="LQG278" s="221"/>
      <c r="LQH278" s="221"/>
      <c r="LQI278" s="221"/>
      <c r="LQJ278" s="221"/>
      <c r="LQK278" s="221"/>
      <c r="LQL278" s="221"/>
      <c r="LQM278" s="221"/>
      <c r="LQN278" s="221"/>
      <c r="LQO278" s="221"/>
      <c r="LQP278" s="221"/>
      <c r="LQQ278" s="221"/>
      <c r="LQR278" s="221"/>
      <c r="LQS278" s="221"/>
      <c r="LQT278" s="221"/>
      <c r="LQU278" s="221"/>
      <c r="LQV278" s="221"/>
      <c r="LQW278" s="221"/>
      <c r="LQX278" s="221"/>
      <c r="LQY278" s="221"/>
      <c r="LQZ278" s="221"/>
      <c r="LRA278" s="221"/>
      <c r="LRB278" s="221"/>
      <c r="LRC278" s="221"/>
      <c r="LRD278" s="221"/>
      <c r="LRE278" s="221"/>
      <c r="LRF278" s="221"/>
      <c r="LRG278" s="221"/>
      <c r="LRH278" s="221"/>
      <c r="LRI278" s="221"/>
      <c r="LRJ278" s="221"/>
      <c r="LRK278" s="221"/>
      <c r="LRL278" s="221"/>
      <c r="LRM278" s="221"/>
      <c r="LRN278" s="221"/>
      <c r="LRO278" s="221"/>
      <c r="LRP278" s="221"/>
      <c r="LRQ278" s="221"/>
      <c r="LRR278" s="221"/>
      <c r="LRS278" s="221"/>
      <c r="LRT278" s="221"/>
      <c r="LRU278" s="221"/>
      <c r="LRV278" s="221"/>
      <c r="LRW278" s="221"/>
      <c r="LRX278" s="221"/>
      <c r="LRY278" s="221"/>
      <c r="LRZ278" s="221"/>
      <c r="LSA278" s="221"/>
      <c r="LSB278" s="221"/>
      <c r="LSC278" s="221"/>
      <c r="LSD278" s="221"/>
      <c r="LSE278" s="221"/>
      <c r="LSF278" s="221"/>
      <c r="LSG278" s="221"/>
      <c r="LSH278" s="221"/>
      <c r="LSI278" s="221"/>
      <c r="LSJ278" s="221"/>
      <c r="LSK278" s="221"/>
      <c r="LSL278" s="221"/>
      <c r="LSM278" s="221"/>
      <c r="LSN278" s="221"/>
      <c r="LSO278" s="221"/>
      <c r="LSP278" s="221"/>
      <c r="LSQ278" s="221"/>
      <c r="LSR278" s="221"/>
      <c r="LSS278" s="221"/>
      <c r="LST278" s="221"/>
      <c r="LSU278" s="221"/>
      <c r="LSV278" s="221"/>
      <c r="LSW278" s="221"/>
      <c r="LSX278" s="221"/>
      <c r="LSY278" s="221"/>
      <c r="LSZ278" s="221"/>
      <c r="LTA278" s="221"/>
      <c r="LTB278" s="221"/>
      <c r="LTC278" s="221"/>
      <c r="LTD278" s="221"/>
      <c r="LTE278" s="221"/>
      <c r="LTF278" s="221"/>
      <c r="LTG278" s="221"/>
      <c r="LTH278" s="221"/>
      <c r="LTI278" s="221"/>
      <c r="LTJ278" s="221"/>
      <c r="LTK278" s="221"/>
      <c r="LTL278" s="221"/>
      <c r="LTM278" s="221"/>
      <c r="LTN278" s="221"/>
      <c r="LTO278" s="221"/>
      <c r="LTP278" s="221"/>
      <c r="LTQ278" s="221"/>
      <c r="LTR278" s="221"/>
      <c r="LTS278" s="221"/>
      <c r="LTT278" s="221"/>
      <c r="LTU278" s="221"/>
      <c r="LTV278" s="221"/>
      <c r="LTW278" s="221"/>
      <c r="LTX278" s="221"/>
      <c r="LTY278" s="221"/>
      <c r="LTZ278" s="221"/>
      <c r="LUA278" s="221"/>
      <c r="LUB278" s="221"/>
      <c r="LUC278" s="221"/>
      <c r="LUD278" s="221"/>
      <c r="LUE278" s="221"/>
      <c r="LUF278" s="221"/>
      <c r="LUG278" s="221"/>
      <c r="LUH278" s="221"/>
      <c r="LUI278" s="221"/>
      <c r="LUJ278" s="221"/>
      <c r="LUK278" s="221"/>
      <c r="LUL278" s="221"/>
      <c r="LUM278" s="221"/>
      <c r="LUN278" s="221"/>
      <c r="LUO278" s="221"/>
      <c r="LUP278" s="221"/>
      <c r="LUQ278" s="221"/>
      <c r="LUR278" s="221"/>
      <c r="LUS278" s="221"/>
      <c r="LUT278" s="221"/>
      <c r="LUU278" s="221"/>
      <c r="LUV278" s="221"/>
      <c r="LUW278" s="221"/>
      <c r="LUX278" s="221"/>
      <c r="LUY278" s="221"/>
      <c r="LUZ278" s="221"/>
      <c r="LVA278" s="221"/>
      <c r="LVB278" s="221"/>
      <c r="LVC278" s="221"/>
      <c r="LVD278" s="221"/>
      <c r="LVE278" s="221"/>
      <c r="LVF278" s="221"/>
      <c r="LVG278" s="221"/>
      <c r="LVH278" s="221"/>
      <c r="LVI278" s="221"/>
      <c r="LVJ278" s="221"/>
      <c r="LVK278" s="221"/>
      <c r="LVL278" s="221"/>
      <c r="LVM278" s="221"/>
      <c r="LVN278" s="221"/>
      <c r="LVO278" s="221"/>
      <c r="LVP278" s="221"/>
      <c r="LVQ278" s="221"/>
      <c r="LVR278" s="221"/>
      <c r="LVS278" s="221"/>
      <c r="LVT278" s="221"/>
      <c r="LVU278" s="221"/>
      <c r="LVV278" s="221"/>
      <c r="LVW278" s="221"/>
      <c r="LVX278" s="221"/>
      <c r="LVY278" s="221"/>
      <c r="LVZ278" s="221"/>
      <c r="LWA278" s="221"/>
      <c r="LWB278" s="221"/>
      <c r="LWC278" s="221"/>
      <c r="LWD278" s="221"/>
      <c r="LWE278" s="221"/>
      <c r="LWF278" s="221"/>
      <c r="LWG278" s="221"/>
      <c r="LWH278" s="221"/>
      <c r="LWI278" s="221"/>
      <c r="LWJ278" s="221"/>
      <c r="LWK278" s="221"/>
      <c r="LWL278" s="221"/>
      <c r="LWM278" s="221"/>
      <c r="LWN278" s="221"/>
      <c r="LWO278" s="221"/>
      <c r="LWP278" s="221"/>
      <c r="LWQ278" s="221"/>
      <c r="LWR278" s="221"/>
      <c r="LWS278" s="221"/>
      <c r="LWT278" s="221"/>
      <c r="LWU278" s="221"/>
      <c r="LWV278" s="221"/>
      <c r="LWW278" s="221"/>
      <c r="LWX278" s="221"/>
      <c r="LWY278" s="221"/>
      <c r="LWZ278" s="221"/>
      <c r="LXA278" s="221"/>
      <c r="LXB278" s="221"/>
      <c r="LXC278" s="221"/>
      <c r="LXD278" s="221"/>
      <c r="LXE278" s="221"/>
      <c r="LXF278" s="221"/>
      <c r="LXG278" s="221"/>
      <c r="LXH278" s="221"/>
      <c r="LXI278" s="221"/>
      <c r="LXJ278" s="221"/>
      <c r="LXK278" s="221"/>
      <c r="LXL278" s="221"/>
      <c r="LXM278" s="221"/>
      <c r="LXN278" s="221"/>
      <c r="LXO278" s="221"/>
      <c r="LXP278" s="221"/>
      <c r="LXQ278" s="221"/>
      <c r="LXR278" s="221"/>
      <c r="LXS278" s="221"/>
      <c r="LXT278" s="221"/>
      <c r="LXU278" s="221"/>
      <c r="LXV278" s="221"/>
      <c r="LXW278" s="221"/>
      <c r="LXX278" s="221"/>
      <c r="LXY278" s="221"/>
      <c r="LXZ278" s="221"/>
      <c r="LYA278" s="221"/>
      <c r="LYB278" s="221"/>
      <c r="LYC278" s="221"/>
      <c r="LYD278" s="221"/>
      <c r="LYE278" s="221"/>
      <c r="LYF278" s="221"/>
      <c r="LYG278" s="221"/>
      <c r="LYH278" s="221"/>
      <c r="LYI278" s="221"/>
      <c r="LYJ278" s="221"/>
      <c r="LYK278" s="221"/>
      <c r="LYL278" s="221"/>
      <c r="LYM278" s="221"/>
      <c r="LYN278" s="221"/>
      <c r="LYO278" s="221"/>
      <c r="LYP278" s="221"/>
      <c r="LYQ278" s="221"/>
      <c r="LYR278" s="221"/>
      <c r="LYS278" s="221"/>
      <c r="LYT278" s="221"/>
      <c r="LYU278" s="221"/>
      <c r="LYV278" s="221"/>
      <c r="LYW278" s="221"/>
      <c r="LYX278" s="221"/>
      <c r="LYY278" s="221"/>
      <c r="LYZ278" s="221"/>
      <c r="LZA278" s="221"/>
      <c r="LZB278" s="221"/>
      <c r="LZC278" s="221"/>
      <c r="LZD278" s="221"/>
      <c r="LZE278" s="221"/>
      <c r="LZF278" s="221"/>
      <c r="LZG278" s="221"/>
      <c r="LZH278" s="221"/>
      <c r="LZI278" s="221"/>
      <c r="LZJ278" s="221"/>
      <c r="LZK278" s="221"/>
      <c r="LZL278" s="221"/>
      <c r="LZM278" s="221"/>
      <c r="LZN278" s="221"/>
      <c r="LZO278" s="221"/>
      <c r="LZP278" s="221"/>
      <c r="LZQ278" s="221"/>
      <c r="LZR278" s="221"/>
      <c r="LZS278" s="221"/>
      <c r="LZT278" s="221"/>
      <c r="LZU278" s="221"/>
      <c r="LZV278" s="221"/>
      <c r="LZW278" s="221"/>
      <c r="LZX278" s="221"/>
      <c r="LZY278" s="221"/>
      <c r="LZZ278" s="221"/>
      <c r="MAA278" s="221"/>
      <c r="MAB278" s="221"/>
      <c r="MAC278" s="221"/>
      <c r="MAD278" s="221"/>
      <c r="MAE278" s="221"/>
      <c r="MAF278" s="221"/>
      <c r="MAG278" s="221"/>
      <c r="MAH278" s="221"/>
      <c r="MAI278" s="221"/>
      <c r="MAJ278" s="221"/>
      <c r="MAK278" s="221"/>
      <c r="MAL278" s="221"/>
      <c r="MAM278" s="221"/>
      <c r="MAN278" s="221"/>
      <c r="MAO278" s="221"/>
      <c r="MAP278" s="221"/>
      <c r="MAQ278" s="221"/>
      <c r="MAR278" s="221"/>
      <c r="MAS278" s="221"/>
      <c r="MAT278" s="221"/>
      <c r="MAU278" s="221"/>
      <c r="MAV278" s="221"/>
      <c r="MAW278" s="221"/>
      <c r="MAX278" s="221"/>
      <c r="MAY278" s="221"/>
      <c r="MAZ278" s="221"/>
      <c r="MBA278" s="221"/>
      <c r="MBB278" s="221"/>
      <c r="MBC278" s="221"/>
      <c r="MBD278" s="221"/>
      <c r="MBE278" s="221"/>
      <c r="MBF278" s="221"/>
      <c r="MBG278" s="221"/>
      <c r="MBH278" s="221"/>
      <c r="MBI278" s="221"/>
      <c r="MBJ278" s="221"/>
      <c r="MBK278" s="221"/>
      <c r="MBL278" s="221"/>
      <c r="MBM278" s="221"/>
      <c r="MBN278" s="221"/>
      <c r="MBO278" s="221"/>
      <c r="MBP278" s="221"/>
      <c r="MBQ278" s="221"/>
      <c r="MBR278" s="221"/>
      <c r="MBS278" s="221"/>
      <c r="MBT278" s="221"/>
      <c r="MBU278" s="221"/>
      <c r="MBV278" s="221"/>
      <c r="MBW278" s="221"/>
      <c r="MBX278" s="221"/>
      <c r="MBY278" s="221"/>
      <c r="MBZ278" s="221"/>
      <c r="MCA278" s="221"/>
      <c r="MCB278" s="221"/>
      <c r="MCC278" s="221"/>
      <c r="MCD278" s="221"/>
      <c r="MCE278" s="221"/>
      <c r="MCF278" s="221"/>
      <c r="MCG278" s="221"/>
      <c r="MCH278" s="221"/>
      <c r="MCI278" s="221"/>
      <c r="MCJ278" s="221"/>
      <c r="MCK278" s="221"/>
      <c r="MCL278" s="221"/>
      <c r="MCM278" s="221"/>
      <c r="MCN278" s="221"/>
      <c r="MCO278" s="221"/>
      <c r="MCP278" s="221"/>
      <c r="MCQ278" s="221"/>
      <c r="MCR278" s="221"/>
      <c r="MCS278" s="221"/>
      <c r="MCT278" s="221"/>
      <c r="MCU278" s="221"/>
      <c r="MCV278" s="221"/>
      <c r="MCW278" s="221"/>
      <c r="MCX278" s="221"/>
      <c r="MCY278" s="221"/>
      <c r="MCZ278" s="221"/>
      <c r="MDA278" s="221"/>
      <c r="MDB278" s="221"/>
      <c r="MDC278" s="221"/>
      <c r="MDD278" s="221"/>
      <c r="MDE278" s="221"/>
      <c r="MDF278" s="221"/>
      <c r="MDG278" s="221"/>
      <c r="MDH278" s="221"/>
      <c r="MDI278" s="221"/>
      <c r="MDJ278" s="221"/>
      <c r="MDK278" s="221"/>
      <c r="MDL278" s="221"/>
      <c r="MDM278" s="221"/>
      <c r="MDN278" s="221"/>
      <c r="MDO278" s="221"/>
      <c r="MDP278" s="221"/>
      <c r="MDQ278" s="221"/>
      <c r="MDR278" s="221"/>
      <c r="MDS278" s="221"/>
      <c r="MDT278" s="221"/>
      <c r="MDU278" s="221"/>
      <c r="MDV278" s="221"/>
      <c r="MDW278" s="221"/>
      <c r="MDX278" s="221"/>
      <c r="MDY278" s="221"/>
      <c r="MDZ278" s="221"/>
      <c r="MEA278" s="221"/>
      <c r="MEB278" s="221"/>
      <c r="MEC278" s="221"/>
      <c r="MED278" s="221"/>
      <c r="MEE278" s="221"/>
      <c r="MEF278" s="221"/>
      <c r="MEG278" s="221"/>
      <c r="MEH278" s="221"/>
      <c r="MEI278" s="221"/>
      <c r="MEJ278" s="221"/>
      <c r="MEK278" s="221"/>
      <c r="MEL278" s="221"/>
      <c r="MEM278" s="221"/>
      <c r="MEN278" s="221"/>
      <c r="MEO278" s="221"/>
      <c r="MEP278" s="221"/>
      <c r="MEQ278" s="221"/>
      <c r="MER278" s="221"/>
      <c r="MES278" s="221"/>
      <c r="MET278" s="221"/>
      <c r="MEU278" s="221"/>
      <c r="MEV278" s="221"/>
      <c r="MEW278" s="221"/>
      <c r="MEX278" s="221"/>
      <c r="MEY278" s="221"/>
      <c r="MEZ278" s="221"/>
      <c r="MFA278" s="221"/>
      <c r="MFB278" s="221"/>
      <c r="MFC278" s="221"/>
      <c r="MFD278" s="221"/>
      <c r="MFE278" s="221"/>
      <c r="MFF278" s="221"/>
      <c r="MFG278" s="221"/>
      <c r="MFH278" s="221"/>
      <c r="MFI278" s="221"/>
      <c r="MFJ278" s="221"/>
      <c r="MFK278" s="221"/>
      <c r="MFL278" s="221"/>
      <c r="MFM278" s="221"/>
      <c r="MFN278" s="221"/>
      <c r="MFO278" s="221"/>
      <c r="MFP278" s="221"/>
      <c r="MFQ278" s="221"/>
      <c r="MFR278" s="221"/>
      <c r="MFS278" s="221"/>
      <c r="MFT278" s="221"/>
      <c r="MFU278" s="221"/>
      <c r="MFV278" s="221"/>
      <c r="MFW278" s="221"/>
      <c r="MFX278" s="221"/>
      <c r="MFY278" s="221"/>
      <c r="MFZ278" s="221"/>
      <c r="MGA278" s="221"/>
      <c r="MGB278" s="221"/>
      <c r="MGC278" s="221"/>
      <c r="MGD278" s="221"/>
      <c r="MGE278" s="221"/>
      <c r="MGF278" s="221"/>
      <c r="MGG278" s="221"/>
      <c r="MGH278" s="221"/>
      <c r="MGI278" s="221"/>
      <c r="MGJ278" s="221"/>
      <c r="MGK278" s="221"/>
      <c r="MGL278" s="221"/>
      <c r="MGM278" s="221"/>
      <c r="MGN278" s="221"/>
      <c r="MGO278" s="221"/>
      <c r="MGP278" s="221"/>
      <c r="MGQ278" s="221"/>
      <c r="MGR278" s="221"/>
      <c r="MGS278" s="221"/>
      <c r="MGT278" s="221"/>
      <c r="MGU278" s="221"/>
      <c r="MGV278" s="221"/>
      <c r="MGW278" s="221"/>
      <c r="MGX278" s="221"/>
      <c r="MGY278" s="221"/>
      <c r="MGZ278" s="221"/>
      <c r="MHA278" s="221"/>
      <c r="MHB278" s="221"/>
      <c r="MHC278" s="221"/>
      <c r="MHD278" s="221"/>
      <c r="MHE278" s="221"/>
      <c r="MHF278" s="221"/>
      <c r="MHG278" s="221"/>
      <c r="MHH278" s="221"/>
      <c r="MHI278" s="221"/>
      <c r="MHJ278" s="221"/>
      <c r="MHK278" s="221"/>
      <c r="MHL278" s="221"/>
      <c r="MHM278" s="221"/>
      <c r="MHN278" s="221"/>
      <c r="MHO278" s="221"/>
      <c r="MHP278" s="221"/>
      <c r="MHQ278" s="221"/>
      <c r="MHR278" s="221"/>
      <c r="MHS278" s="221"/>
      <c r="MHT278" s="221"/>
      <c r="MHU278" s="221"/>
      <c r="MHV278" s="221"/>
      <c r="MHW278" s="221"/>
      <c r="MHX278" s="221"/>
      <c r="MHY278" s="221"/>
      <c r="MHZ278" s="221"/>
      <c r="MIA278" s="221"/>
      <c r="MIB278" s="221"/>
      <c r="MIC278" s="221"/>
      <c r="MID278" s="221"/>
      <c r="MIE278" s="221"/>
      <c r="MIF278" s="221"/>
      <c r="MIG278" s="221"/>
      <c r="MIH278" s="221"/>
      <c r="MII278" s="221"/>
      <c r="MIJ278" s="221"/>
      <c r="MIK278" s="221"/>
      <c r="MIL278" s="221"/>
      <c r="MIM278" s="221"/>
      <c r="MIN278" s="221"/>
      <c r="MIO278" s="221"/>
      <c r="MIP278" s="221"/>
      <c r="MIQ278" s="221"/>
      <c r="MIR278" s="221"/>
      <c r="MIS278" s="221"/>
      <c r="MIT278" s="221"/>
      <c r="MIU278" s="221"/>
      <c r="MIV278" s="221"/>
      <c r="MIW278" s="221"/>
      <c r="MIX278" s="221"/>
      <c r="MIY278" s="221"/>
      <c r="MIZ278" s="221"/>
      <c r="MJA278" s="221"/>
      <c r="MJB278" s="221"/>
      <c r="MJC278" s="221"/>
      <c r="MJD278" s="221"/>
      <c r="MJE278" s="221"/>
      <c r="MJF278" s="221"/>
      <c r="MJG278" s="221"/>
      <c r="MJH278" s="221"/>
      <c r="MJI278" s="221"/>
      <c r="MJJ278" s="221"/>
      <c r="MJK278" s="221"/>
      <c r="MJL278" s="221"/>
      <c r="MJM278" s="221"/>
      <c r="MJN278" s="221"/>
      <c r="MJO278" s="221"/>
      <c r="MJP278" s="221"/>
      <c r="MJQ278" s="221"/>
      <c r="MJR278" s="221"/>
      <c r="MJS278" s="221"/>
      <c r="MJT278" s="221"/>
      <c r="MJU278" s="221"/>
      <c r="MJV278" s="221"/>
      <c r="MJW278" s="221"/>
      <c r="MJX278" s="221"/>
      <c r="MJY278" s="221"/>
      <c r="MJZ278" s="221"/>
      <c r="MKA278" s="221"/>
      <c r="MKB278" s="221"/>
      <c r="MKC278" s="221"/>
      <c r="MKD278" s="221"/>
      <c r="MKE278" s="221"/>
      <c r="MKF278" s="221"/>
      <c r="MKG278" s="221"/>
      <c r="MKH278" s="221"/>
      <c r="MKI278" s="221"/>
      <c r="MKJ278" s="221"/>
      <c r="MKK278" s="221"/>
      <c r="MKL278" s="221"/>
      <c r="MKM278" s="221"/>
      <c r="MKN278" s="221"/>
      <c r="MKO278" s="221"/>
      <c r="MKP278" s="221"/>
      <c r="MKQ278" s="221"/>
      <c r="MKR278" s="221"/>
      <c r="MKS278" s="221"/>
      <c r="MKT278" s="221"/>
      <c r="MKU278" s="221"/>
      <c r="MKV278" s="221"/>
      <c r="MKW278" s="221"/>
      <c r="MKX278" s="221"/>
      <c r="MKY278" s="221"/>
      <c r="MKZ278" s="221"/>
      <c r="MLA278" s="221"/>
      <c r="MLB278" s="221"/>
      <c r="MLC278" s="221"/>
      <c r="MLD278" s="221"/>
      <c r="MLE278" s="221"/>
      <c r="MLF278" s="221"/>
      <c r="MLG278" s="221"/>
      <c r="MLH278" s="221"/>
      <c r="MLI278" s="221"/>
      <c r="MLJ278" s="221"/>
      <c r="MLK278" s="221"/>
      <c r="MLL278" s="221"/>
      <c r="MLM278" s="221"/>
      <c r="MLN278" s="221"/>
      <c r="MLO278" s="221"/>
      <c r="MLP278" s="221"/>
      <c r="MLQ278" s="221"/>
      <c r="MLR278" s="221"/>
      <c r="MLS278" s="221"/>
      <c r="MLT278" s="221"/>
      <c r="MLU278" s="221"/>
      <c r="MLV278" s="221"/>
      <c r="MLW278" s="221"/>
      <c r="MLX278" s="221"/>
      <c r="MLY278" s="221"/>
      <c r="MLZ278" s="221"/>
      <c r="MMA278" s="221"/>
      <c r="MMB278" s="221"/>
      <c r="MMC278" s="221"/>
      <c r="MMD278" s="221"/>
      <c r="MME278" s="221"/>
      <c r="MMF278" s="221"/>
      <c r="MMG278" s="221"/>
      <c r="MMH278" s="221"/>
      <c r="MMI278" s="221"/>
      <c r="MMJ278" s="221"/>
      <c r="MMK278" s="221"/>
      <c r="MML278" s="221"/>
      <c r="MMM278" s="221"/>
      <c r="MMN278" s="221"/>
      <c r="MMO278" s="221"/>
      <c r="MMP278" s="221"/>
      <c r="MMQ278" s="221"/>
      <c r="MMR278" s="221"/>
      <c r="MMS278" s="221"/>
      <c r="MMT278" s="221"/>
      <c r="MMU278" s="221"/>
      <c r="MMV278" s="221"/>
      <c r="MMW278" s="221"/>
      <c r="MMX278" s="221"/>
      <c r="MMY278" s="221"/>
      <c r="MMZ278" s="221"/>
      <c r="MNA278" s="221"/>
      <c r="MNB278" s="221"/>
      <c r="MNC278" s="221"/>
      <c r="MND278" s="221"/>
      <c r="MNE278" s="221"/>
      <c r="MNF278" s="221"/>
      <c r="MNG278" s="221"/>
      <c r="MNH278" s="221"/>
      <c r="MNI278" s="221"/>
      <c r="MNJ278" s="221"/>
      <c r="MNK278" s="221"/>
      <c r="MNL278" s="221"/>
      <c r="MNM278" s="221"/>
      <c r="MNN278" s="221"/>
      <c r="MNO278" s="221"/>
      <c r="MNP278" s="221"/>
      <c r="MNQ278" s="221"/>
      <c r="MNR278" s="221"/>
      <c r="MNS278" s="221"/>
      <c r="MNT278" s="221"/>
      <c r="MNU278" s="221"/>
      <c r="MNV278" s="221"/>
      <c r="MNW278" s="221"/>
      <c r="MNX278" s="221"/>
      <c r="MNY278" s="221"/>
      <c r="MNZ278" s="221"/>
      <c r="MOA278" s="221"/>
      <c r="MOB278" s="221"/>
      <c r="MOC278" s="221"/>
      <c r="MOD278" s="221"/>
      <c r="MOE278" s="221"/>
      <c r="MOF278" s="221"/>
      <c r="MOG278" s="221"/>
      <c r="MOH278" s="221"/>
      <c r="MOI278" s="221"/>
      <c r="MOJ278" s="221"/>
      <c r="MOK278" s="221"/>
      <c r="MOL278" s="221"/>
      <c r="MOM278" s="221"/>
      <c r="MON278" s="221"/>
      <c r="MOO278" s="221"/>
      <c r="MOP278" s="221"/>
      <c r="MOQ278" s="221"/>
      <c r="MOR278" s="221"/>
      <c r="MOS278" s="221"/>
      <c r="MOT278" s="221"/>
      <c r="MOU278" s="221"/>
      <c r="MOV278" s="221"/>
      <c r="MOW278" s="221"/>
      <c r="MOX278" s="221"/>
      <c r="MOY278" s="221"/>
      <c r="MOZ278" s="221"/>
      <c r="MPA278" s="221"/>
      <c r="MPB278" s="221"/>
      <c r="MPC278" s="221"/>
      <c r="MPD278" s="221"/>
      <c r="MPE278" s="221"/>
      <c r="MPF278" s="221"/>
      <c r="MPG278" s="221"/>
      <c r="MPH278" s="221"/>
      <c r="MPI278" s="221"/>
      <c r="MPJ278" s="221"/>
      <c r="MPK278" s="221"/>
      <c r="MPL278" s="221"/>
      <c r="MPM278" s="221"/>
      <c r="MPN278" s="221"/>
      <c r="MPO278" s="221"/>
      <c r="MPP278" s="221"/>
      <c r="MPQ278" s="221"/>
      <c r="MPR278" s="221"/>
      <c r="MPS278" s="221"/>
      <c r="MPT278" s="221"/>
      <c r="MPU278" s="221"/>
      <c r="MPV278" s="221"/>
      <c r="MPW278" s="221"/>
      <c r="MPX278" s="221"/>
      <c r="MPY278" s="221"/>
      <c r="MPZ278" s="221"/>
      <c r="MQA278" s="221"/>
      <c r="MQB278" s="221"/>
      <c r="MQC278" s="221"/>
      <c r="MQD278" s="221"/>
      <c r="MQE278" s="221"/>
      <c r="MQF278" s="221"/>
      <c r="MQG278" s="221"/>
      <c r="MQH278" s="221"/>
      <c r="MQI278" s="221"/>
      <c r="MQJ278" s="221"/>
      <c r="MQK278" s="221"/>
      <c r="MQL278" s="221"/>
      <c r="MQM278" s="221"/>
      <c r="MQN278" s="221"/>
      <c r="MQO278" s="221"/>
      <c r="MQP278" s="221"/>
      <c r="MQQ278" s="221"/>
      <c r="MQR278" s="221"/>
      <c r="MQS278" s="221"/>
      <c r="MQT278" s="221"/>
      <c r="MQU278" s="221"/>
      <c r="MQV278" s="221"/>
      <c r="MQW278" s="221"/>
      <c r="MQX278" s="221"/>
      <c r="MQY278" s="221"/>
      <c r="MQZ278" s="221"/>
      <c r="MRA278" s="221"/>
      <c r="MRB278" s="221"/>
      <c r="MRC278" s="221"/>
      <c r="MRD278" s="221"/>
      <c r="MRE278" s="221"/>
      <c r="MRF278" s="221"/>
      <c r="MRG278" s="221"/>
      <c r="MRH278" s="221"/>
      <c r="MRI278" s="221"/>
      <c r="MRJ278" s="221"/>
      <c r="MRK278" s="221"/>
      <c r="MRL278" s="221"/>
      <c r="MRM278" s="221"/>
      <c r="MRN278" s="221"/>
      <c r="MRO278" s="221"/>
      <c r="MRP278" s="221"/>
      <c r="MRQ278" s="221"/>
      <c r="MRR278" s="221"/>
      <c r="MRS278" s="221"/>
      <c r="MRT278" s="221"/>
      <c r="MRU278" s="221"/>
      <c r="MRV278" s="221"/>
      <c r="MRW278" s="221"/>
      <c r="MRX278" s="221"/>
      <c r="MRY278" s="221"/>
      <c r="MRZ278" s="221"/>
      <c r="MSA278" s="221"/>
      <c r="MSB278" s="221"/>
      <c r="MSC278" s="221"/>
      <c r="MSD278" s="221"/>
      <c r="MSE278" s="221"/>
      <c r="MSF278" s="221"/>
      <c r="MSG278" s="221"/>
      <c r="MSH278" s="221"/>
      <c r="MSI278" s="221"/>
      <c r="MSJ278" s="221"/>
      <c r="MSK278" s="221"/>
      <c r="MSL278" s="221"/>
      <c r="MSM278" s="221"/>
      <c r="MSN278" s="221"/>
      <c r="MSO278" s="221"/>
      <c r="MSP278" s="221"/>
      <c r="MSQ278" s="221"/>
      <c r="MSR278" s="221"/>
      <c r="MSS278" s="221"/>
      <c r="MST278" s="221"/>
      <c r="MSU278" s="221"/>
      <c r="MSV278" s="221"/>
      <c r="MSW278" s="221"/>
      <c r="MSX278" s="221"/>
      <c r="MSY278" s="221"/>
      <c r="MSZ278" s="221"/>
      <c r="MTA278" s="221"/>
      <c r="MTB278" s="221"/>
      <c r="MTC278" s="221"/>
      <c r="MTD278" s="221"/>
      <c r="MTE278" s="221"/>
      <c r="MTF278" s="221"/>
      <c r="MTG278" s="221"/>
      <c r="MTH278" s="221"/>
      <c r="MTI278" s="221"/>
      <c r="MTJ278" s="221"/>
      <c r="MTK278" s="221"/>
      <c r="MTL278" s="221"/>
      <c r="MTM278" s="221"/>
      <c r="MTN278" s="221"/>
      <c r="MTO278" s="221"/>
      <c r="MTP278" s="221"/>
      <c r="MTQ278" s="221"/>
      <c r="MTR278" s="221"/>
      <c r="MTS278" s="221"/>
      <c r="MTT278" s="221"/>
      <c r="MTU278" s="221"/>
      <c r="MTV278" s="221"/>
      <c r="MTW278" s="221"/>
      <c r="MTX278" s="221"/>
      <c r="MTY278" s="221"/>
      <c r="MTZ278" s="221"/>
      <c r="MUA278" s="221"/>
      <c r="MUB278" s="221"/>
      <c r="MUC278" s="221"/>
      <c r="MUD278" s="221"/>
      <c r="MUE278" s="221"/>
      <c r="MUF278" s="221"/>
      <c r="MUG278" s="221"/>
      <c r="MUH278" s="221"/>
      <c r="MUI278" s="221"/>
      <c r="MUJ278" s="221"/>
      <c r="MUK278" s="221"/>
      <c r="MUL278" s="221"/>
      <c r="MUM278" s="221"/>
      <c r="MUN278" s="221"/>
      <c r="MUO278" s="221"/>
      <c r="MUP278" s="221"/>
      <c r="MUQ278" s="221"/>
      <c r="MUR278" s="221"/>
      <c r="MUS278" s="221"/>
      <c r="MUT278" s="221"/>
      <c r="MUU278" s="221"/>
      <c r="MUV278" s="221"/>
      <c r="MUW278" s="221"/>
      <c r="MUX278" s="221"/>
      <c r="MUY278" s="221"/>
      <c r="MUZ278" s="221"/>
      <c r="MVA278" s="221"/>
      <c r="MVB278" s="221"/>
      <c r="MVC278" s="221"/>
      <c r="MVD278" s="221"/>
      <c r="MVE278" s="221"/>
      <c r="MVF278" s="221"/>
      <c r="MVG278" s="221"/>
      <c r="MVH278" s="221"/>
      <c r="MVI278" s="221"/>
      <c r="MVJ278" s="221"/>
      <c r="MVK278" s="221"/>
      <c r="MVL278" s="221"/>
      <c r="MVM278" s="221"/>
      <c r="MVN278" s="221"/>
      <c r="MVO278" s="221"/>
      <c r="MVP278" s="221"/>
      <c r="MVQ278" s="221"/>
      <c r="MVR278" s="221"/>
      <c r="MVS278" s="221"/>
      <c r="MVT278" s="221"/>
      <c r="MVU278" s="221"/>
      <c r="MVV278" s="221"/>
      <c r="MVW278" s="221"/>
      <c r="MVX278" s="221"/>
      <c r="MVY278" s="221"/>
      <c r="MVZ278" s="221"/>
      <c r="MWA278" s="221"/>
      <c r="MWB278" s="221"/>
      <c r="MWC278" s="221"/>
      <c r="MWD278" s="221"/>
      <c r="MWE278" s="221"/>
      <c r="MWF278" s="221"/>
      <c r="MWG278" s="221"/>
      <c r="MWH278" s="221"/>
      <c r="MWI278" s="221"/>
      <c r="MWJ278" s="221"/>
      <c r="MWK278" s="221"/>
      <c r="MWL278" s="221"/>
      <c r="MWM278" s="221"/>
      <c r="MWN278" s="221"/>
      <c r="MWO278" s="221"/>
      <c r="MWP278" s="221"/>
      <c r="MWQ278" s="221"/>
      <c r="MWR278" s="221"/>
      <c r="MWS278" s="221"/>
      <c r="MWT278" s="221"/>
      <c r="MWU278" s="221"/>
      <c r="MWV278" s="221"/>
      <c r="MWW278" s="221"/>
      <c r="MWX278" s="221"/>
      <c r="MWY278" s="221"/>
      <c r="MWZ278" s="221"/>
      <c r="MXA278" s="221"/>
      <c r="MXB278" s="221"/>
      <c r="MXC278" s="221"/>
      <c r="MXD278" s="221"/>
      <c r="MXE278" s="221"/>
      <c r="MXF278" s="221"/>
      <c r="MXG278" s="221"/>
      <c r="MXH278" s="221"/>
      <c r="MXI278" s="221"/>
      <c r="MXJ278" s="221"/>
      <c r="MXK278" s="221"/>
      <c r="MXL278" s="221"/>
      <c r="MXM278" s="221"/>
      <c r="MXN278" s="221"/>
      <c r="MXO278" s="221"/>
      <c r="MXP278" s="221"/>
      <c r="MXQ278" s="221"/>
      <c r="MXR278" s="221"/>
      <c r="MXS278" s="221"/>
      <c r="MXT278" s="221"/>
      <c r="MXU278" s="221"/>
      <c r="MXV278" s="221"/>
      <c r="MXW278" s="221"/>
      <c r="MXX278" s="221"/>
      <c r="MXY278" s="221"/>
      <c r="MXZ278" s="221"/>
      <c r="MYA278" s="221"/>
      <c r="MYB278" s="221"/>
      <c r="MYC278" s="221"/>
      <c r="MYD278" s="221"/>
      <c r="MYE278" s="221"/>
      <c r="MYF278" s="221"/>
      <c r="MYG278" s="221"/>
      <c r="MYH278" s="221"/>
      <c r="MYI278" s="221"/>
      <c r="MYJ278" s="221"/>
      <c r="MYK278" s="221"/>
      <c r="MYL278" s="221"/>
      <c r="MYM278" s="221"/>
      <c r="MYN278" s="221"/>
      <c r="MYO278" s="221"/>
      <c r="MYP278" s="221"/>
      <c r="MYQ278" s="221"/>
      <c r="MYR278" s="221"/>
      <c r="MYS278" s="221"/>
      <c r="MYT278" s="221"/>
      <c r="MYU278" s="221"/>
      <c r="MYV278" s="221"/>
      <c r="MYW278" s="221"/>
      <c r="MYX278" s="221"/>
      <c r="MYY278" s="221"/>
      <c r="MYZ278" s="221"/>
      <c r="MZA278" s="221"/>
      <c r="MZB278" s="221"/>
      <c r="MZC278" s="221"/>
      <c r="MZD278" s="221"/>
      <c r="MZE278" s="221"/>
      <c r="MZF278" s="221"/>
      <c r="MZG278" s="221"/>
      <c r="MZH278" s="221"/>
      <c r="MZI278" s="221"/>
      <c r="MZJ278" s="221"/>
      <c r="MZK278" s="221"/>
      <c r="MZL278" s="221"/>
      <c r="MZM278" s="221"/>
      <c r="MZN278" s="221"/>
      <c r="MZO278" s="221"/>
      <c r="MZP278" s="221"/>
      <c r="MZQ278" s="221"/>
      <c r="MZR278" s="221"/>
      <c r="MZS278" s="221"/>
      <c r="MZT278" s="221"/>
      <c r="MZU278" s="221"/>
      <c r="MZV278" s="221"/>
      <c r="MZW278" s="221"/>
      <c r="MZX278" s="221"/>
      <c r="MZY278" s="221"/>
      <c r="MZZ278" s="221"/>
      <c r="NAA278" s="221"/>
      <c r="NAB278" s="221"/>
      <c r="NAC278" s="221"/>
      <c r="NAD278" s="221"/>
      <c r="NAE278" s="221"/>
      <c r="NAF278" s="221"/>
      <c r="NAG278" s="221"/>
      <c r="NAH278" s="221"/>
      <c r="NAI278" s="221"/>
      <c r="NAJ278" s="221"/>
      <c r="NAK278" s="221"/>
      <c r="NAL278" s="221"/>
      <c r="NAM278" s="221"/>
      <c r="NAN278" s="221"/>
      <c r="NAO278" s="221"/>
      <c r="NAP278" s="221"/>
      <c r="NAQ278" s="221"/>
      <c r="NAR278" s="221"/>
      <c r="NAS278" s="221"/>
      <c r="NAT278" s="221"/>
      <c r="NAU278" s="221"/>
      <c r="NAV278" s="221"/>
      <c r="NAW278" s="221"/>
      <c r="NAX278" s="221"/>
      <c r="NAY278" s="221"/>
      <c r="NAZ278" s="221"/>
      <c r="NBA278" s="221"/>
      <c r="NBB278" s="221"/>
      <c r="NBC278" s="221"/>
      <c r="NBD278" s="221"/>
      <c r="NBE278" s="221"/>
      <c r="NBF278" s="221"/>
      <c r="NBG278" s="221"/>
      <c r="NBH278" s="221"/>
      <c r="NBI278" s="221"/>
      <c r="NBJ278" s="221"/>
      <c r="NBK278" s="221"/>
      <c r="NBL278" s="221"/>
      <c r="NBM278" s="221"/>
      <c r="NBN278" s="221"/>
      <c r="NBO278" s="221"/>
      <c r="NBP278" s="221"/>
      <c r="NBQ278" s="221"/>
      <c r="NBR278" s="221"/>
      <c r="NBS278" s="221"/>
      <c r="NBT278" s="221"/>
      <c r="NBU278" s="221"/>
      <c r="NBV278" s="221"/>
      <c r="NBW278" s="221"/>
      <c r="NBX278" s="221"/>
      <c r="NBY278" s="221"/>
      <c r="NBZ278" s="221"/>
      <c r="NCA278" s="221"/>
      <c r="NCB278" s="221"/>
      <c r="NCC278" s="221"/>
      <c r="NCD278" s="221"/>
      <c r="NCE278" s="221"/>
      <c r="NCF278" s="221"/>
      <c r="NCG278" s="221"/>
      <c r="NCH278" s="221"/>
      <c r="NCI278" s="221"/>
      <c r="NCJ278" s="221"/>
      <c r="NCK278" s="221"/>
      <c r="NCL278" s="221"/>
      <c r="NCM278" s="221"/>
      <c r="NCN278" s="221"/>
      <c r="NCO278" s="221"/>
      <c r="NCP278" s="221"/>
      <c r="NCQ278" s="221"/>
      <c r="NCR278" s="221"/>
      <c r="NCS278" s="221"/>
      <c r="NCT278" s="221"/>
      <c r="NCU278" s="221"/>
      <c r="NCV278" s="221"/>
      <c r="NCW278" s="221"/>
      <c r="NCX278" s="221"/>
      <c r="NCY278" s="221"/>
      <c r="NCZ278" s="221"/>
      <c r="NDA278" s="221"/>
      <c r="NDB278" s="221"/>
      <c r="NDC278" s="221"/>
      <c r="NDD278" s="221"/>
      <c r="NDE278" s="221"/>
      <c r="NDF278" s="221"/>
      <c r="NDG278" s="221"/>
      <c r="NDH278" s="221"/>
      <c r="NDI278" s="221"/>
      <c r="NDJ278" s="221"/>
      <c r="NDK278" s="221"/>
      <c r="NDL278" s="221"/>
      <c r="NDM278" s="221"/>
      <c r="NDN278" s="221"/>
      <c r="NDO278" s="221"/>
      <c r="NDP278" s="221"/>
      <c r="NDQ278" s="221"/>
      <c r="NDR278" s="221"/>
      <c r="NDS278" s="221"/>
      <c r="NDT278" s="221"/>
      <c r="NDU278" s="221"/>
      <c r="NDV278" s="221"/>
      <c r="NDW278" s="221"/>
      <c r="NDX278" s="221"/>
      <c r="NDY278" s="221"/>
      <c r="NDZ278" s="221"/>
      <c r="NEA278" s="221"/>
      <c r="NEB278" s="221"/>
      <c r="NEC278" s="221"/>
      <c r="NED278" s="221"/>
      <c r="NEE278" s="221"/>
      <c r="NEF278" s="221"/>
      <c r="NEG278" s="221"/>
      <c r="NEH278" s="221"/>
      <c r="NEI278" s="221"/>
      <c r="NEJ278" s="221"/>
      <c r="NEK278" s="221"/>
      <c r="NEL278" s="221"/>
      <c r="NEM278" s="221"/>
      <c r="NEN278" s="221"/>
      <c r="NEO278" s="221"/>
      <c r="NEP278" s="221"/>
      <c r="NEQ278" s="221"/>
      <c r="NER278" s="221"/>
      <c r="NES278" s="221"/>
      <c r="NET278" s="221"/>
      <c r="NEU278" s="221"/>
      <c r="NEV278" s="221"/>
      <c r="NEW278" s="221"/>
      <c r="NEX278" s="221"/>
      <c r="NEY278" s="221"/>
      <c r="NEZ278" s="221"/>
      <c r="NFA278" s="221"/>
      <c r="NFB278" s="221"/>
      <c r="NFC278" s="221"/>
      <c r="NFD278" s="221"/>
      <c r="NFE278" s="221"/>
      <c r="NFF278" s="221"/>
      <c r="NFG278" s="221"/>
      <c r="NFH278" s="221"/>
      <c r="NFI278" s="221"/>
      <c r="NFJ278" s="221"/>
      <c r="NFK278" s="221"/>
      <c r="NFL278" s="221"/>
      <c r="NFM278" s="221"/>
      <c r="NFN278" s="221"/>
      <c r="NFO278" s="221"/>
      <c r="NFP278" s="221"/>
      <c r="NFQ278" s="221"/>
      <c r="NFR278" s="221"/>
      <c r="NFS278" s="221"/>
      <c r="NFT278" s="221"/>
      <c r="NFU278" s="221"/>
      <c r="NFV278" s="221"/>
      <c r="NFW278" s="221"/>
      <c r="NFX278" s="221"/>
      <c r="NFY278" s="221"/>
      <c r="NFZ278" s="221"/>
      <c r="NGA278" s="221"/>
      <c r="NGB278" s="221"/>
      <c r="NGC278" s="221"/>
      <c r="NGD278" s="221"/>
      <c r="NGE278" s="221"/>
      <c r="NGF278" s="221"/>
      <c r="NGG278" s="221"/>
      <c r="NGH278" s="221"/>
      <c r="NGI278" s="221"/>
      <c r="NGJ278" s="221"/>
      <c r="NGK278" s="221"/>
      <c r="NGL278" s="221"/>
      <c r="NGM278" s="221"/>
      <c r="NGN278" s="221"/>
      <c r="NGO278" s="221"/>
      <c r="NGP278" s="221"/>
      <c r="NGQ278" s="221"/>
      <c r="NGR278" s="221"/>
      <c r="NGS278" s="221"/>
      <c r="NGT278" s="221"/>
      <c r="NGU278" s="221"/>
      <c r="NGV278" s="221"/>
      <c r="NGW278" s="221"/>
      <c r="NGX278" s="221"/>
      <c r="NGY278" s="221"/>
      <c r="NGZ278" s="221"/>
      <c r="NHA278" s="221"/>
      <c r="NHB278" s="221"/>
      <c r="NHC278" s="221"/>
      <c r="NHD278" s="221"/>
      <c r="NHE278" s="221"/>
      <c r="NHF278" s="221"/>
      <c r="NHG278" s="221"/>
      <c r="NHH278" s="221"/>
      <c r="NHI278" s="221"/>
      <c r="NHJ278" s="221"/>
      <c r="NHK278" s="221"/>
      <c r="NHL278" s="221"/>
      <c r="NHM278" s="221"/>
      <c r="NHN278" s="221"/>
      <c r="NHO278" s="221"/>
      <c r="NHP278" s="221"/>
      <c r="NHQ278" s="221"/>
      <c r="NHR278" s="221"/>
      <c r="NHS278" s="221"/>
      <c r="NHT278" s="221"/>
      <c r="NHU278" s="221"/>
      <c r="NHV278" s="221"/>
      <c r="NHW278" s="221"/>
      <c r="NHX278" s="221"/>
      <c r="NHY278" s="221"/>
      <c r="NHZ278" s="221"/>
      <c r="NIA278" s="221"/>
      <c r="NIB278" s="221"/>
      <c r="NIC278" s="221"/>
      <c r="NID278" s="221"/>
      <c r="NIE278" s="221"/>
      <c r="NIF278" s="221"/>
      <c r="NIG278" s="221"/>
      <c r="NIH278" s="221"/>
      <c r="NII278" s="221"/>
      <c r="NIJ278" s="221"/>
      <c r="NIK278" s="221"/>
      <c r="NIL278" s="221"/>
      <c r="NIM278" s="221"/>
      <c r="NIN278" s="221"/>
      <c r="NIO278" s="221"/>
      <c r="NIP278" s="221"/>
      <c r="NIQ278" s="221"/>
      <c r="NIR278" s="221"/>
      <c r="NIS278" s="221"/>
      <c r="NIT278" s="221"/>
      <c r="NIU278" s="221"/>
      <c r="NIV278" s="221"/>
      <c r="NIW278" s="221"/>
      <c r="NIX278" s="221"/>
      <c r="NIY278" s="221"/>
      <c r="NIZ278" s="221"/>
      <c r="NJA278" s="221"/>
      <c r="NJB278" s="221"/>
      <c r="NJC278" s="221"/>
      <c r="NJD278" s="221"/>
      <c r="NJE278" s="221"/>
      <c r="NJF278" s="221"/>
      <c r="NJG278" s="221"/>
      <c r="NJH278" s="221"/>
      <c r="NJI278" s="221"/>
      <c r="NJJ278" s="221"/>
      <c r="NJK278" s="221"/>
      <c r="NJL278" s="221"/>
      <c r="NJM278" s="221"/>
      <c r="NJN278" s="221"/>
      <c r="NJO278" s="221"/>
      <c r="NJP278" s="221"/>
      <c r="NJQ278" s="221"/>
      <c r="NJR278" s="221"/>
      <c r="NJS278" s="221"/>
      <c r="NJT278" s="221"/>
      <c r="NJU278" s="221"/>
      <c r="NJV278" s="221"/>
      <c r="NJW278" s="221"/>
      <c r="NJX278" s="221"/>
      <c r="NJY278" s="221"/>
      <c r="NJZ278" s="221"/>
      <c r="NKA278" s="221"/>
      <c r="NKB278" s="221"/>
      <c r="NKC278" s="221"/>
      <c r="NKD278" s="221"/>
      <c r="NKE278" s="221"/>
      <c r="NKF278" s="221"/>
      <c r="NKG278" s="221"/>
      <c r="NKH278" s="221"/>
      <c r="NKI278" s="221"/>
      <c r="NKJ278" s="221"/>
      <c r="NKK278" s="221"/>
      <c r="NKL278" s="221"/>
      <c r="NKM278" s="221"/>
      <c r="NKN278" s="221"/>
      <c r="NKO278" s="221"/>
      <c r="NKP278" s="221"/>
      <c r="NKQ278" s="221"/>
      <c r="NKR278" s="221"/>
      <c r="NKS278" s="221"/>
      <c r="NKT278" s="221"/>
      <c r="NKU278" s="221"/>
      <c r="NKV278" s="221"/>
      <c r="NKW278" s="221"/>
      <c r="NKX278" s="221"/>
      <c r="NKY278" s="221"/>
      <c r="NKZ278" s="221"/>
      <c r="NLA278" s="221"/>
      <c r="NLB278" s="221"/>
      <c r="NLC278" s="221"/>
      <c r="NLD278" s="221"/>
      <c r="NLE278" s="221"/>
      <c r="NLF278" s="221"/>
      <c r="NLG278" s="221"/>
      <c r="NLH278" s="221"/>
      <c r="NLI278" s="221"/>
      <c r="NLJ278" s="221"/>
      <c r="NLK278" s="221"/>
      <c r="NLL278" s="221"/>
      <c r="NLM278" s="221"/>
      <c r="NLN278" s="221"/>
      <c r="NLO278" s="221"/>
      <c r="NLP278" s="221"/>
      <c r="NLQ278" s="221"/>
      <c r="NLR278" s="221"/>
      <c r="NLS278" s="221"/>
      <c r="NLT278" s="221"/>
      <c r="NLU278" s="221"/>
      <c r="NLV278" s="221"/>
      <c r="NLW278" s="221"/>
      <c r="NLX278" s="221"/>
      <c r="NLY278" s="221"/>
      <c r="NLZ278" s="221"/>
      <c r="NMA278" s="221"/>
      <c r="NMB278" s="221"/>
      <c r="NMC278" s="221"/>
      <c r="NMD278" s="221"/>
      <c r="NME278" s="221"/>
      <c r="NMF278" s="221"/>
      <c r="NMG278" s="221"/>
      <c r="NMH278" s="221"/>
      <c r="NMI278" s="221"/>
      <c r="NMJ278" s="221"/>
      <c r="NMK278" s="221"/>
      <c r="NML278" s="221"/>
      <c r="NMM278" s="221"/>
      <c r="NMN278" s="221"/>
      <c r="NMO278" s="221"/>
      <c r="NMP278" s="221"/>
      <c r="NMQ278" s="221"/>
      <c r="NMR278" s="221"/>
      <c r="NMS278" s="221"/>
      <c r="NMT278" s="221"/>
      <c r="NMU278" s="221"/>
      <c r="NMV278" s="221"/>
      <c r="NMW278" s="221"/>
      <c r="NMX278" s="221"/>
      <c r="NMY278" s="221"/>
      <c r="NMZ278" s="221"/>
      <c r="NNA278" s="221"/>
      <c r="NNB278" s="221"/>
      <c r="NNC278" s="221"/>
      <c r="NND278" s="221"/>
      <c r="NNE278" s="221"/>
      <c r="NNF278" s="221"/>
      <c r="NNG278" s="221"/>
      <c r="NNH278" s="221"/>
      <c r="NNI278" s="221"/>
      <c r="NNJ278" s="221"/>
      <c r="NNK278" s="221"/>
      <c r="NNL278" s="221"/>
      <c r="NNM278" s="221"/>
      <c r="NNN278" s="221"/>
      <c r="NNO278" s="221"/>
      <c r="NNP278" s="221"/>
      <c r="NNQ278" s="221"/>
      <c r="NNR278" s="221"/>
      <c r="NNS278" s="221"/>
      <c r="NNT278" s="221"/>
      <c r="NNU278" s="221"/>
      <c r="NNV278" s="221"/>
      <c r="NNW278" s="221"/>
      <c r="NNX278" s="221"/>
      <c r="NNY278" s="221"/>
      <c r="NNZ278" s="221"/>
      <c r="NOA278" s="221"/>
      <c r="NOB278" s="221"/>
      <c r="NOC278" s="221"/>
      <c r="NOD278" s="221"/>
      <c r="NOE278" s="221"/>
      <c r="NOF278" s="221"/>
      <c r="NOG278" s="221"/>
      <c r="NOH278" s="221"/>
      <c r="NOI278" s="221"/>
      <c r="NOJ278" s="221"/>
      <c r="NOK278" s="221"/>
      <c r="NOL278" s="221"/>
      <c r="NOM278" s="221"/>
      <c r="NON278" s="221"/>
      <c r="NOO278" s="221"/>
      <c r="NOP278" s="221"/>
      <c r="NOQ278" s="221"/>
      <c r="NOR278" s="221"/>
      <c r="NOS278" s="221"/>
      <c r="NOT278" s="221"/>
      <c r="NOU278" s="221"/>
      <c r="NOV278" s="221"/>
      <c r="NOW278" s="221"/>
      <c r="NOX278" s="221"/>
      <c r="NOY278" s="221"/>
      <c r="NOZ278" s="221"/>
      <c r="NPA278" s="221"/>
      <c r="NPB278" s="221"/>
      <c r="NPC278" s="221"/>
      <c r="NPD278" s="221"/>
      <c r="NPE278" s="221"/>
      <c r="NPF278" s="221"/>
      <c r="NPG278" s="221"/>
      <c r="NPH278" s="221"/>
      <c r="NPI278" s="221"/>
      <c r="NPJ278" s="221"/>
      <c r="NPK278" s="221"/>
      <c r="NPL278" s="221"/>
      <c r="NPM278" s="221"/>
      <c r="NPN278" s="221"/>
      <c r="NPO278" s="221"/>
      <c r="NPP278" s="221"/>
      <c r="NPQ278" s="221"/>
      <c r="NPR278" s="221"/>
      <c r="NPS278" s="221"/>
      <c r="NPT278" s="221"/>
      <c r="NPU278" s="221"/>
      <c r="NPV278" s="221"/>
      <c r="NPW278" s="221"/>
      <c r="NPX278" s="221"/>
      <c r="NPY278" s="221"/>
      <c r="NPZ278" s="221"/>
      <c r="NQA278" s="221"/>
      <c r="NQB278" s="221"/>
      <c r="NQC278" s="221"/>
      <c r="NQD278" s="221"/>
      <c r="NQE278" s="221"/>
      <c r="NQF278" s="221"/>
      <c r="NQG278" s="221"/>
      <c r="NQH278" s="221"/>
      <c r="NQI278" s="221"/>
      <c r="NQJ278" s="221"/>
      <c r="NQK278" s="221"/>
      <c r="NQL278" s="221"/>
      <c r="NQM278" s="221"/>
      <c r="NQN278" s="221"/>
      <c r="NQO278" s="221"/>
      <c r="NQP278" s="221"/>
      <c r="NQQ278" s="221"/>
      <c r="NQR278" s="221"/>
      <c r="NQS278" s="221"/>
      <c r="NQT278" s="221"/>
      <c r="NQU278" s="221"/>
      <c r="NQV278" s="221"/>
      <c r="NQW278" s="221"/>
      <c r="NQX278" s="221"/>
      <c r="NQY278" s="221"/>
      <c r="NQZ278" s="221"/>
      <c r="NRA278" s="221"/>
      <c r="NRB278" s="221"/>
      <c r="NRC278" s="221"/>
      <c r="NRD278" s="221"/>
      <c r="NRE278" s="221"/>
      <c r="NRF278" s="221"/>
      <c r="NRG278" s="221"/>
      <c r="NRH278" s="221"/>
      <c r="NRI278" s="221"/>
      <c r="NRJ278" s="221"/>
      <c r="NRK278" s="221"/>
      <c r="NRL278" s="221"/>
      <c r="NRM278" s="221"/>
      <c r="NRN278" s="221"/>
      <c r="NRO278" s="221"/>
      <c r="NRP278" s="221"/>
      <c r="NRQ278" s="221"/>
      <c r="NRR278" s="221"/>
      <c r="NRS278" s="221"/>
      <c r="NRT278" s="221"/>
      <c r="NRU278" s="221"/>
      <c r="NRV278" s="221"/>
      <c r="NRW278" s="221"/>
      <c r="NRX278" s="221"/>
      <c r="NRY278" s="221"/>
      <c r="NRZ278" s="221"/>
      <c r="NSA278" s="221"/>
      <c r="NSB278" s="221"/>
      <c r="NSC278" s="221"/>
      <c r="NSD278" s="221"/>
      <c r="NSE278" s="221"/>
      <c r="NSF278" s="221"/>
      <c r="NSG278" s="221"/>
      <c r="NSH278" s="221"/>
      <c r="NSI278" s="221"/>
      <c r="NSJ278" s="221"/>
      <c r="NSK278" s="221"/>
      <c r="NSL278" s="221"/>
      <c r="NSM278" s="221"/>
      <c r="NSN278" s="221"/>
      <c r="NSO278" s="221"/>
      <c r="NSP278" s="221"/>
      <c r="NSQ278" s="221"/>
      <c r="NSR278" s="221"/>
      <c r="NSS278" s="221"/>
      <c r="NST278" s="221"/>
      <c r="NSU278" s="221"/>
      <c r="NSV278" s="221"/>
      <c r="NSW278" s="221"/>
      <c r="NSX278" s="221"/>
      <c r="NSY278" s="221"/>
      <c r="NSZ278" s="221"/>
      <c r="NTA278" s="221"/>
      <c r="NTB278" s="221"/>
      <c r="NTC278" s="221"/>
      <c r="NTD278" s="221"/>
      <c r="NTE278" s="221"/>
      <c r="NTF278" s="221"/>
      <c r="NTG278" s="221"/>
      <c r="NTH278" s="221"/>
      <c r="NTI278" s="221"/>
      <c r="NTJ278" s="221"/>
      <c r="NTK278" s="221"/>
      <c r="NTL278" s="221"/>
      <c r="NTM278" s="221"/>
      <c r="NTN278" s="221"/>
      <c r="NTO278" s="221"/>
      <c r="NTP278" s="221"/>
      <c r="NTQ278" s="221"/>
      <c r="NTR278" s="221"/>
      <c r="NTS278" s="221"/>
      <c r="NTT278" s="221"/>
      <c r="NTU278" s="221"/>
      <c r="NTV278" s="221"/>
      <c r="NTW278" s="221"/>
      <c r="NTX278" s="221"/>
      <c r="NTY278" s="221"/>
      <c r="NTZ278" s="221"/>
      <c r="NUA278" s="221"/>
      <c r="NUB278" s="221"/>
      <c r="NUC278" s="221"/>
      <c r="NUD278" s="221"/>
      <c r="NUE278" s="221"/>
      <c r="NUF278" s="221"/>
      <c r="NUG278" s="221"/>
      <c r="NUH278" s="221"/>
      <c r="NUI278" s="221"/>
      <c r="NUJ278" s="221"/>
      <c r="NUK278" s="221"/>
      <c r="NUL278" s="221"/>
      <c r="NUM278" s="221"/>
      <c r="NUN278" s="221"/>
      <c r="NUO278" s="221"/>
      <c r="NUP278" s="221"/>
      <c r="NUQ278" s="221"/>
      <c r="NUR278" s="221"/>
      <c r="NUS278" s="221"/>
      <c r="NUT278" s="221"/>
      <c r="NUU278" s="221"/>
      <c r="NUV278" s="221"/>
      <c r="NUW278" s="221"/>
      <c r="NUX278" s="221"/>
      <c r="NUY278" s="221"/>
      <c r="NUZ278" s="221"/>
      <c r="NVA278" s="221"/>
      <c r="NVB278" s="221"/>
      <c r="NVC278" s="221"/>
      <c r="NVD278" s="221"/>
      <c r="NVE278" s="221"/>
      <c r="NVF278" s="221"/>
      <c r="NVG278" s="221"/>
      <c r="NVH278" s="221"/>
      <c r="NVI278" s="221"/>
      <c r="NVJ278" s="221"/>
      <c r="NVK278" s="221"/>
      <c r="NVL278" s="221"/>
      <c r="NVM278" s="221"/>
      <c r="NVN278" s="221"/>
      <c r="NVO278" s="221"/>
      <c r="NVP278" s="221"/>
      <c r="NVQ278" s="221"/>
      <c r="NVR278" s="221"/>
      <c r="NVS278" s="221"/>
      <c r="NVT278" s="221"/>
      <c r="NVU278" s="221"/>
      <c r="NVV278" s="221"/>
      <c r="NVW278" s="221"/>
      <c r="NVX278" s="221"/>
      <c r="NVY278" s="221"/>
      <c r="NVZ278" s="221"/>
      <c r="NWA278" s="221"/>
      <c r="NWB278" s="221"/>
      <c r="NWC278" s="221"/>
      <c r="NWD278" s="221"/>
      <c r="NWE278" s="221"/>
      <c r="NWF278" s="221"/>
      <c r="NWG278" s="221"/>
      <c r="NWH278" s="221"/>
      <c r="NWI278" s="221"/>
      <c r="NWJ278" s="221"/>
      <c r="NWK278" s="221"/>
      <c r="NWL278" s="221"/>
      <c r="NWM278" s="221"/>
      <c r="NWN278" s="221"/>
      <c r="NWO278" s="221"/>
      <c r="NWP278" s="221"/>
      <c r="NWQ278" s="221"/>
      <c r="NWR278" s="221"/>
      <c r="NWS278" s="221"/>
      <c r="NWT278" s="221"/>
      <c r="NWU278" s="221"/>
      <c r="NWV278" s="221"/>
      <c r="NWW278" s="221"/>
      <c r="NWX278" s="221"/>
      <c r="NWY278" s="221"/>
      <c r="NWZ278" s="221"/>
      <c r="NXA278" s="221"/>
      <c r="NXB278" s="221"/>
      <c r="NXC278" s="221"/>
      <c r="NXD278" s="221"/>
      <c r="NXE278" s="221"/>
      <c r="NXF278" s="221"/>
      <c r="NXG278" s="221"/>
      <c r="NXH278" s="221"/>
      <c r="NXI278" s="221"/>
      <c r="NXJ278" s="221"/>
      <c r="NXK278" s="221"/>
      <c r="NXL278" s="221"/>
      <c r="NXM278" s="221"/>
      <c r="NXN278" s="221"/>
      <c r="NXO278" s="221"/>
      <c r="NXP278" s="221"/>
      <c r="NXQ278" s="221"/>
      <c r="NXR278" s="221"/>
      <c r="NXS278" s="221"/>
      <c r="NXT278" s="221"/>
      <c r="NXU278" s="221"/>
      <c r="NXV278" s="221"/>
      <c r="NXW278" s="221"/>
      <c r="NXX278" s="221"/>
      <c r="NXY278" s="221"/>
      <c r="NXZ278" s="221"/>
      <c r="NYA278" s="221"/>
      <c r="NYB278" s="221"/>
      <c r="NYC278" s="221"/>
      <c r="NYD278" s="221"/>
      <c r="NYE278" s="221"/>
      <c r="NYF278" s="221"/>
      <c r="NYG278" s="221"/>
      <c r="NYH278" s="221"/>
      <c r="NYI278" s="221"/>
      <c r="NYJ278" s="221"/>
      <c r="NYK278" s="221"/>
      <c r="NYL278" s="221"/>
      <c r="NYM278" s="221"/>
      <c r="NYN278" s="221"/>
      <c r="NYO278" s="221"/>
      <c r="NYP278" s="221"/>
      <c r="NYQ278" s="221"/>
      <c r="NYR278" s="221"/>
      <c r="NYS278" s="221"/>
      <c r="NYT278" s="221"/>
      <c r="NYU278" s="221"/>
      <c r="NYV278" s="221"/>
      <c r="NYW278" s="221"/>
      <c r="NYX278" s="221"/>
      <c r="NYY278" s="221"/>
      <c r="NYZ278" s="221"/>
      <c r="NZA278" s="221"/>
      <c r="NZB278" s="221"/>
      <c r="NZC278" s="221"/>
      <c r="NZD278" s="221"/>
      <c r="NZE278" s="221"/>
      <c r="NZF278" s="221"/>
      <c r="NZG278" s="221"/>
      <c r="NZH278" s="221"/>
      <c r="NZI278" s="221"/>
      <c r="NZJ278" s="221"/>
      <c r="NZK278" s="221"/>
      <c r="NZL278" s="221"/>
      <c r="NZM278" s="221"/>
      <c r="NZN278" s="221"/>
      <c r="NZO278" s="221"/>
      <c r="NZP278" s="221"/>
      <c r="NZQ278" s="221"/>
      <c r="NZR278" s="221"/>
      <c r="NZS278" s="221"/>
      <c r="NZT278" s="221"/>
      <c r="NZU278" s="221"/>
      <c r="NZV278" s="221"/>
      <c r="NZW278" s="221"/>
      <c r="NZX278" s="221"/>
      <c r="NZY278" s="221"/>
      <c r="NZZ278" s="221"/>
      <c r="OAA278" s="221"/>
      <c r="OAB278" s="221"/>
      <c r="OAC278" s="221"/>
      <c r="OAD278" s="221"/>
      <c r="OAE278" s="221"/>
      <c r="OAF278" s="221"/>
      <c r="OAG278" s="221"/>
      <c r="OAH278" s="221"/>
      <c r="OAI278" s="221"/>
      <c r="OAJ278" s="221"/>
      <c r="OAK278" s="221"/>
      <c r="OAL278" s="221"/>
      <c r="OAM278" s="221"/>
      <c r="OAN278" s="221"/>
      <c r="OAO278" s="221"/>
      <c r="OAP278" s="221"/>
      <c r="OAQ278" s="221"/>
      <c r="OAR278" s="221"/>
      <c r="OAS278" s="221"/>
      <c r="OAT278" s="221"/>
      <c r="OAU278" s="221"/>
      <c r="OAV278" s="221"/>
      <c r="OAW278" s="221"/>
      <c r="OAX278" s="221"/>
      <c r="OAY278" s="221"/>
      <c r="OAZ278" s="221"/>
      <c r="OBA278" s="221"/>
      <c r="OBB278" s="221"/>
      <c r="OBC278" s="221"/>
      <c r="OBD278" s="221"/>
      <c r="OBE278" s="221"/>
      <c r="OBF278" s="221"/>
      <c r="OBG278" s="221"/>
      <c r="OBH278" s="221"/>
      <c r="OBI278" s="221"/>
      <c r="OBJ278" s="221"/>
      <c r="OBK278" s="221"/>
      <c r="OBL278" s="221"/>
      <c r="OBM278" s="221"/>
      <c r="OBN278" s="221"/>
      <c r="OBO278" s="221"/>
      <c r="OBP278" s="221"/>
      <c r="OBQ278" s="221"/>
      <c r="OBR278" s="221"/>
      <c r="OBS278" s="221"/>
      <c r="OBT278" s="221"/>
      <c r="OBU278" s="221"/>
      <c r="OBV278" s="221"/>
      <c r="OBW278" s="221"/>
      <c r="OBX278" s="221"/>
      <c r="OBY278" s="221"/>
      <c r="OBZ278" s="221"/>
      <c r="OCA278" s="221"/>
      <c r="OCB278" s="221"/>
      <c r="OCC278" s="221"/>
      <c r="OCD278" s="221"/>
      <c r="OCE278" s="221"/>
      <c r="OCF278" s="221"/>
      <c r="OCG278" s="221"/>
      <c r="OCH278" s="221"/>
      <c r="OCI278" s="221"/>
      <c r="OCJ278" s="221"/>
      <c r="OCK278" s="221"/>
      <c r="OCL278" s="221"/>
      <c r="OCM278" s="221"/>
      <c r="OCN278" s="221"/>
      <c r="OCO278" s="221"/>
      <c r="OCP278" s="221"/>
      <c r="OCQ278" s="221"/>
      <c r="OCR278" s="221"/>
      <c r="OCS278" s="221"/>
      <c r="OCT278" s="221"/>
      <c r="OCU278" s="221"/>
      <c r="OCV278" s="221"/>
      <c r="OCW278" s="221"/>
      <c r="OCX278" s="221"/>
      <c r="OCY278" s="221"/>
      <c r="OCZ278" s="221"/>
      <c r="ODA278" s="221"/>
      <c r="ODB278" s="221"/>
      <c r="ODC278" s="221"/>
      <c r="ODD278" s="221"/>
      <c r="ODE278" s="221"/>
      <c r="ODF278" s="221"/>
      <c r="ODG278" s="221"/>
      <c r="ODH278" s="221"/>
      <c r="ODI278" s="221"/>
      <c r="ODJ278" s="221"/>
      <c r="ODK278" s="221"/>
      <c r="ODL278" s="221"/>
      <c r="ODM278" s="221"/>
      <c r="ODN278" s="221"/>
      <c r="ODO278" s="221"/>
      <c r="ODP278" s="221"/>
      <c r="ODQ278" s="221"/>
      <c r="ODR278" s="221"/>
      <c r="ODS278" s="221"/>
      <c r="ODT278" s="221"/>
      <c r="ODU278" s="221"/>
      <c r="ODV278" s="221"/>
      <c r="ODW278" s="221"/>
      <c r="ODX278" s="221"/>
      <c r="ODY278" s="221"/>
      <c r="ODZ278" s="221"/>
      <c r="OEA278" s="221"/>
      <c r="OEB278" s="221"/>
      <c r="OEC278" s="221"/>
      <c r="OED278" s="221"/>
      <c r="OEE278" s="221"/>
      <c r="OEF278" s="221"/>
      <c r="OEG278" s="221"/>
      <c r="OEH278" s="221"/>
      <c r="OEI278" s="221"/>
      <c r="OEJ278" s="221"/>
      <c r="OEK278" s="221"/>
      <c r="OEL278" s="221"/>
      <c r="OEM278" s="221"/>
      <c r="OEN278" s="221"/>
      <c r="OEO278" s="221"/>
      <c r="OEP278" s="221"/>
      <c r="OEQ278" s="221"/>
      <c r="OER278" s="221"/>
      <c r="OES278" s="221"/>
      <c r="OET278" s="221"/>
      <c r="OEU278" s="221"/>
      <c r="OEV278" s="221"/>
      <c r="OEW278" s="221"/>
      <c r="OEX278" s="221"/>
      <c r="OEY278" s="221"/>
      <c r="OEZ278" s="221"/>
      <c r="OFA278" s="221"/>
      <c r="OFB278" s="221"/>
      <c r="OFC278" s="221"/>
      <c r="OFD278" s="221"/>
      <c r="OFE278" s="221"/>
      <c r="OFF278" s="221"/>
      <c r="OFG278" s="221"/>
      <c r="OFH278" s="221"/>
      <c r="OFI278" s="221"/>
      <c r="OFJ278" s="221"/>
      <c r="OFK278" s="221"/>
      <c r="OFL278" s="221"/>
      <c r="OFM278" s="221"/>
      <c r="OFN278" s="221"/>
      <c r="OFO278" s="221"/>
      <c r="OFP278" s="221"/>
      <c r="OFQ278" s="221"/>
      <c r="OFR278" s="221"/>
      <c r="OFS278" s="221"/>
      <c r="OFT278" s="221"/>
      <c r="OFU278" s="221"/>
      <c r="OFV278" s="221"/>
      <c r="OFW278" s="221"/>
      <c r="OFX278" s="221"/>
      <c r="OFY278" s="221"/>
      <c r="OFZ278" s="221"/>
      <c r="OGA278" s="221"/>
      <c r="OGB278" s="221"/>
      <c r="OGC278" s="221"/>
      <c r="OGD278" s="221"/>
      <c r="OGE278" s="221"/>
      <c r="OGF278" s="221"/>
      <c r="OGG278" s="221"/>
      <c r="OGH278" s="221"/>
      <c r="OGI278" s="221"/>
      <c r="OGJ278" s="221"/>
      <c r="OGK278" s="221"/>
      <c r="OGL278" s="221"/>
      <c r="OGM278" s="221"/>
      <c r="OGN278" s="221"/>
      <c r="OGO278" s="221"/>
      <c r="OGP278" s="221"/>
      <c r="OGQ278" s="221"/>
      <c r="OGR278" s="221"/>
      <c r="OGS278" s="221"/>
      <c r="OGT278" s="221"/>
      <c r="OGU278" s="221"/>
      <c r="OGV278" s="221"/>
      <c r="OGW278" s="221"/>
      <c r="OGX278" s="221"/>
      <c r="OGY278" s="221"/>
      <c r="OGZ278" s="221"/>
      <c r="OHA278" s="221"/>
      <c r="OHB278" s="221"/>
      <c r="OHC278" s="221"/>
      <c r="OHD278" s="221"/>
      <c r="OHE278" s="221"/>
      <c r="OHF278" s="221"/>
      <c r="OHG278" s="221"/>
      <c r="OHH278" s="221"/>
      <c r="OHI278" s="221"/>
      <c r="OHJ278" s="221"/>
      <c r="OHK278" s="221"/>
      <c r="OHL278" s="221"/>
      <c r="OHM278" s="221"/>
      <c r="OHN278" s="221"/>
      <c r="OHO278" s="221"/>
      <c r="OHP278" s="221"/>
      <c r="OHQ278" s="221"/>
      <c r="OHR278" s="221"/>
      <c r="OHS278" s="221"/>
      <c r="OHT278" s="221"/>
      <c r="OHU278" s="221"/>
      <c r="OHV278" s="221"/>
      <c r="OHW278" s="221"/>
      <c r="OHX278" s="221"/>
      <c r="OHY278" s="221"/>
      <c r="OHZ278" s="221"/>
      <c r="OIA278" s="221"/>
      <c r="OIB278" s="221"/>
      <c r="OIC278" s="221"/>
      <c r="OID278" s="221"/>
      <c r="OIE278" s="221"/>
      <c r="OIF278" s="221"/>
      <c r="OIG278" s="221"/>
      <c r="OIH278" s="221"/>
      <c r="OII278" s="221"/>
      <c r="OIJ278" s="221"/>
      <c r="OIK278" s="221"/>
      <c r="OIL278" s="221"/>
      <c r="OIM278" s="221"/>
      <c r="OIN278" s="221"/>
      <c r="OIO278" s="221"/>
      <c r="OIP278" s="221"/>
      <c r="OIQ278" s="221"/>
      <c r="OIR278" s="221"/>
      <c r="OIS278" s="221"/>
      <c r="OIT278" s="221"/>
      <c r="OIU278" s="221"/>
      <c r="OIV278" s="221"/>
      <c r="OIW278" s="221"/>
      <c r="OIX278" s="221"/>
      <c r="OIY278" s="221"/>
      <c r="OIZ278" s="221"/>
      <c r="OJA278" s="221"/>
      <c r="OJB278" s="221"/>
      <c r="OJC278" s="221"/>
      <c r="OJD278" s="221"/>
      <c r="OJE278" s="221"/>
      <c r="OJF278" s="221"/>
      <c r="OJG278" s="221"/>
      <c r="OJH278" s="221"/>
      <c r="OJI278" s="221"/>
      <c r="OJJ278" s="221"/>
      <c r="OJK278" s="221"/>
      <c r="OJL278" s="221"/>
      <c r="OJM278" s="221"/>
      <c r="OJN278" s="221"/>
      <c r="OJO278" s="221"/>
      <c r="OJP278" s="221"/>
      <c r="OJQ278" s="221"/>
      <c r="OJR278" s="221"/>
      <c r="OJS278" s="221"/>
      <c r="OJT278" s="221"/>
      <c r="OJU278" s="221"/>
      <c r="OJV278" s="221"/>
      <c r="OJW278" s="221"/>
      <c r="OJX278" s="221"/>
      <c r="OJY278" s="221"/>
      <c r="OJZ278" s="221"/>
      <c r="OKA278" s="221"/>
      <c r="OKB278" s="221"/>
      <c r="OKC278" s="221"/>
      <c r="OKD278" s="221"/>
      <c r="OKE278" s="221"/>
      <c r="OKF278" s="221"/>
      <c r="OKG278" s="221"/>
      <c r="OKH278" s="221"/>
      <c r="OKI278" s="221"/>
      <c r="OKJ278" s="221"/>
      <c r="OKK278" s="221"/>
      <c r="OKL278" s="221"/>
      <c r="OKM278" s="221"/>
      <c r="OKN278" s="221"/>
      <c r="OKO278" s="221"/>
      <c r="OKP278" s="221"/>
      <c r="OKQ278" s="221"/>
      <c r="OKR278" s="221"/>
      <c r="OKS278" s="221"/>
      <c r="OKT278" s="221"/>
      <c r="OKU278" s="221"/>
      <c r="OKV278" s="221"/>
      <c r="OKW278" s="221"/>
      <c r="OKX278" s="221"/>
      <c r="OKY278" s="221"/>
      <c r="OKZ278" s="221"/>
      <c r="OLA278" s="221"/>
      <c r="OLB278" s="221"/>
      <c r="OLC278" s="221"/>
      <c r="OLD278" s="221"/>
      <c r="OLE278" s="221"/>
      <c r="OLF278" s="221"/>
      <c r="OLG278" s="221"/>
      <c r="OLH278" s="221"/>
      <c r="OLI278" s="221"/>
      <c r="OLJ278" s="221"/>
      <c r="OLK278" s="221"/>
      <c r="OLL278" s="221"/>
      <c r="OLM278" s="221"/>
      <c r="OLN278" s="221"/>
      <c r="OLO278" s="221"/>
      <c r="OLP278" s="221"/>
      <c r="OLQ278" s="221"/>
      <c r="OLR278" s="221"/>
      <c r="OLS278" s="221"/>
      <c r="OLT278" s="221"/>
      <c r="OLU278" s="221"/>
      <c r="OLV278" s="221"/>
      <c r="OLW278" s="221"/>
      <c r="OLX278" s="221"/>
      <c r="OLY278" s="221"/>
      <c r="OLZ278" s="221"/>
      <c r="OMA278" s="221"/>
      <c r="OMB278" s="221"/>
      <c r="OMC278" s="221"/>
      <c r="OMD278" s="221"/>
      <c r="OME278" s="221"/>
      <c r="OMF278" s="221"/>
      <c r="OMG278" s="221"/>
      <c r="OMH278" s="221"/>
      <c r="OMI278" s="221"/>
      <c r="OMJ278" s="221"/>
      <c r="OMK278" s="221"/>
      <c r="OML278" s="221"/>
      <c r="OMM278" s="221"/>
      <c r="OMN278" s="221"/>
      <c r="OMO278" s="221"/>
      <c r="OMP278" s="221"/>
      <c r="OMQ278" s="221"/>
      <c r="OMR278" s="221"/>
      <c r="OMS278" s="221"/>
      <c r="OMT278" s="221"/>
      <c r="OMU278" s="221"/>
      <c r="OMV278" s="221"/>
      <c r="OMW278" s="221"/>
      <c r="OMX278" s="221"/>
      <c r="OMY278" s="221"/>
      <c r="OMZ278" s="221"/>
      <c r="ONA278" s="221"/>
      <c r="ONB278" s="221"/>
      <c r="ONC278" s="221"/>
      <c r="OND278" s="221"/>
      <c r="ONE278" s="221"/>
      <c r="ONF278" s="221"/>
      <c r="ONG278" s="221"/>
      <c r="ONH278" s="221"/>
      <c r="ONI278" s="221"/>
      <c r="ONJ278" s="221"/>
      <c r="ONK278" s="221"/>
      <c r="ONL278" s="221"/>
      <c r="ONM278" s="221"/>
      <c r="ONN278" s="221"/>
      <c r="ONO278" s="221"/>
      <c r="ONP278" s="221"/>
      <c r="ONQ278" s="221"/>
      <c r="ONR278" s="221"/>
      <c r="ONS278" s="221"/>
      <c r="ONT278" s="221"/>
      <c r="ONU278" s="221"/>
      <c r="ONV278" s="221"/>
      <c r="ONW278" s="221"/>
      <c r="ONX278" s="221"/>
      <c r="ONY278" s="221"/>
      <c r="ONZ278" s="221"/>
      <c r="OOA278" s="221"/>
      <c r="OOB278" s="221"/>
      <c r="OOC278" s="221"/>
      <c r="OOD278" s="221"/>
      <c r="OOE278" s="221"/>
      <c r="OOF278" s="221"/>
      <c r="OOG278" s="221"/>
      <c r="OOH278" s="221"/>
      <c r="OOI278" s="221"/>
      <c r="OOJ278" s="221"/>
      <c r="OOK278" s="221"/>
      <c r="OOL278" s="221"/>
      <c r="OOM278" s="221"/>
      <c r="OON278" s="221"/>
      <c r="OOO278" s="221"/>
      <c r="OOP278" s="221"/>
      <c r="OOQ278" s="221"/>
      <c r="OOR278" s="221"/>
      <c r="OOS278" s="221"/>
      <c r="OOT278" s="221"/>
      <c r="OOU278" s="221"/>
      <c r="OOV278" s="221"/>
      <c r="OOW278" s="221"/>
      <c r="OOX278" s="221"/>
      <c r="OOY278" s="221"/>
      <c r="OOZ278" s="221"/>
      <c r="OPA278" s="221"/>
      <c r="OPB278" s="221"/>
      <c r="OPC278" s="221"/>
      <c r="OPD278" s="221"/>
      <c r="OPE278" s="221"/>
      <c r="OPF278" s="221"/>
      <c r="OPG278" s="221"/>
      <c r="OPH278" s="221"/>
      <c r="OPI278" s="221"/>
      <c r="OPJ278" s="221"/>
      <c r="OPK278" s="221"/>
      <c r="OPL278" s="221"/>
      <c r="OPM278" s="221"/>
      <c r="OPN278" s="221"/>
      <c r="OPO278" s="221"/>
      <c r="OPP278" s="221"/>
      <c r="OPQ278" s="221"/>
      <c r="OPR278" s="221"/>
      <c r="OPS278" s="221"/>
      <c r="OPT278" s="221"/>
      <c r="OPU278" s="221"/>
      <c r="OPV278" s="221"/>
      <c r="OPW278" s="221"/>
      <c r="OPX278" s="221"/>
      <c r="OPY278" s="221"/>
      <c r="OPZ278" s="221"/>
      <c r="OQA278" s="221"/>
      <c r="OQB278" s="221"/>
      <c r="OQC278" s="221"/>
      <c r="OQD278" s="221"/>
      <c r="OQE278" s="221"/>
      <c r="OQF278" s="221"/>
      <c r="OQG278" s="221"/>
      <c r="OQH278" s="221"/>
      <c r="OQI278" s="221"/>
      <c r="OQJ278" s="221"/>
      <c r="OQK278" s="221"/>
      <c r="OQL278" s="221"/>
      <c r="OQM278" s="221"/>
      <c r="OQN278" s="221"/>
      <c r="OQO278" s="221"/>
      <c r="OQP278" s="221"/>
      <c r="OQQ278" s="221"/>
      <c r="OQR278" s="221"/>
      <c r="OQS278" s="221"/>
      <c r="OQT278" s="221"/>
      <c r="OQU278" s="221"/>
      <c r="OQV278" s="221"/>
      <c r="OQW278" s="221"/>
      <c r="OQX278" s="221"/>
      <c r="OQY278" s="221"/>
      <c r="OQZ278" s="221"/>
      <c r="ORA278" s="221"/>
      <c r="ORB278" s="221"/>
      <c r="ORC278" s="221"/>
      <c r="ORD278" s="221"/>
      <c r="ORE278" s="221"/>
      <c r="ORF278" s="221"/>
      <c r="ORG278" s="221"/>
      <c r="ORH278" s="221"/>
      <c r="ORI278" s="221"/>
      <c r="ORJ278" s="221"/>
      <c r="ORK278" s="221"/>
      <c r="ORL278" s="221"/>
      <c r="ORM278" s="221"/>
      <c r="ORN278" s="221"/>
      <c r="ORO278" s="221"/>
      <c r="ORP278" s="221"/>
      <c r="ORQ278" s="221"/>
      <c r="ORR278" s="221"/>
      <c r="ORS278" s="221"/>
      <c r="ORT278" s="221"/>
      <c r="ORU278" s="221"/>
      <c r="ORV278" s="221"/>
      <c r="ORW278" s="221"/>
      <c r="ORX278" s="221"/>
      <c r="ORY278" s="221"/>
      <c r="ORZ278" s="221"/>
      <c r="OSA278" s="221"/>
      <c r="OSB278" s="221"/>
      <c r="OSC278" s="221"/>
      <c r="OSD278" s="221"/>
      <c r="OSE278" s="221"/>
      <c r="OSF278" s="221"/>
      <c r="OSG278" s="221"/>
      <c r="OSH278" s="221"/>
      <c r="OSI278" s="221"/>
      <c r="OSJ278" s="221"/>
      <c r="OSK278" s="221"/>
      <c r="OSL278" s="221"/>
      <c r="OSM278" s="221"/>
      <c r="OSN278" s="221"/>
      <c r="OSO278" s="221"/>
      <c r="OSP278" s="221"/>
      <c r="OSQ278" s="221"/>
      <c r="OSR278" s="221"/>
      <c r="OSS278" s="221"/>
      <c r="OST278" s="221"/>
      <c r="OSU278" s="221"/>
      <c r="OSV278" s="221"/>
      <c r="OSW278" s="221"/>
      <c r="OSX278" s="221"/>
      <c r="OSY278" s="221"/>
      <c r="OSZ278" s="221"/>
      <c r="OTA278" s="221"/>
      <c r="OTB278" s="221"/>
      <c r="OTC278" s="221"/>
      <c r="OTD278" s="221"/>
      <c r="OTE278" s="221"/>
      <c r="OTF278" s="221"/>
      <c r="OTG278" s="221"/>
      <c r="OTH278" s="221"/>
      <c r="OTI278" s="221"/>
      <c r="OTJ278" s="221"/>
      <c r="OTK278" s="221"/>
      <c r="OTL278" s="221"/>
      <c r="OTM278" s="221"/>
      <c r="OTN278" s="221"/>
      <c r="OTO278" s="221"/>
      <c r="OTP278" s="221"/>
      <c r="OTQ278" s="221"/>
      <c r="OTR278" s="221"/>
      <c r="OTS278" s="221"/>
      <c r="OTT278" s="221"/>
      <c r="OTU278" s="221"/>
      <c r="OTV278" s="221"/>
      <c r="OTW278" s="221"/>
      <c r="OTX278" s="221"/>
      <c r="OTY278" s="221"/>
      <c r="OTZ278" s="221"/>
      <c r="OUA278" s="221"/>
      <c r="OUB278" s="221"/>
      <c r="OUC278" s="221"/>
      <c r="OUD278" s="221"/>
      <c r="OUE278" s="221"/>
      <c r="OUF278" s="221"/>
      <c r="OUG278" s="221"/>
      <c r="OUH278" s="221"/>
      <c r="OUI278" s="221"/>
      <c r="OUJ278" s="221"/>
      <c r="OUK278" s="221"/>
      <c r="OUL278" s="221"/>
      <c r="OUM278" s="221"/>
      <c r="OUN278" s="221"/>
      <c r="OUO278" s="221"/>
      <c r="OUP278" s="221"/>
      <c r="OUQ278" s="221"/>
      <c r="OUR278" s="221"/>
      <c r="OUS278" s="221"/>
      <c r="OUT278" s="221"/>
      <c r="OUU278" s="221"/>
      <c r="OUV278" s="221"/>
      <c r="OUW278" s="221"/>
      <c r="OUX278" s="221"/>
      <c r="OUY278" s="221"/>
      <c r="OUZ278" s="221"/>
      <c r="OVA278" s="221"/>
      <c r="OVB278" s="221"/>
      <c r="OVC278" s="221"/>
      <c r="OVD278" s="221"/>
      <c r="OVE278" s="221"/>
      <c r="OVF278" s="221"/>
      <c r="OVG278" s="221"/>
      <c r="OVH278" s="221"/>
      <c r="OVI278" s="221"/>
      <c r="OVJ278" s="221"/>
      <c r="OVK278" s="221"/>
      <c r="OVL278" s="221"/>
      <c r="OVM278" s="221"/>
      <c r="OVN278" s="221"/>
      <c r="OVO278" s="221"/>
      <c r="OVP278" s="221"/>
      <c r="OVQ278" s="221"/>
      <c r="OVR278" s="221"/>
      <c r="OVS278" s="221"/>
      <c r="OVT278" s="221"/>
      <c r="OVU278" s="221"/>
      <c r="OVV278" s="221"/>
      <c r="OVW278" s="221"/>
      <c r="OVX278" s="221"/>
      <c r="OVY278" s="221"/>
      <c r="OVZ278" s="221"/>
      <c r="OWA278" s="221"/>
      <c r="OWB278" s="221"/>
      <c r="OWC278" s="221"/>
      <c r="OWD278" s="221"/>
      <c r="OWE278" s="221"/>
      <c r="OWF278" s="221"/>
      <c r="OWG278" s="221"/>
      <c r="OWH278" s="221"/>
      <c r="OWI278" s="221"/>
      <c r="OWJ278" s="221"/>
      <c r="OWK278" s="221"/>
      <c r="OWL278" s="221"/>
      <c r="OWM278" s="221"/>
      <c r="OWN278" s="221"/>
      <c r="OWO278" s="221"/>
      <c r="OWP278" s="221"/>
      <c r="OWQ278" s="221"/>
      <c r="OWR278" s="221"/>
      <c r="OWS278" s="221"/>
      <c r="OWT278" s="221"/>
      <c r="OWU278" s="221"/>
      <c r="OWV278" s="221"/>
      <c r="OWW278" s="221"/>
      <c r="OWX278" s="221"/>
      <c r="OWY278" s="221"/>
      <c r="OWZ278" s="221"/>
      <c r="OXA278" s="221"/>
      <c r="OXB278" s="221"/>
      <c r="OXC278" s="221"/>
      <c r="OXD278" s="221"/>
      <c r="OXE278" s="221"/>
      <c r="OXF278" s="221"/>
      <c r="OXG278" s="221"/>
      <c r="OXH278" s="221"/>
      <c r="OXI278" s="221"/>
      <c r="OXJ278" s="221"/>
      <c r="OXK278" s="221"/>
      <c r="OXL278" s="221"/>
      <c r="OXM278" s="221"/>
      <c r="OXN278" s="221"/>
      <c r="OXO278" s="221"/>
      <c r="OXP278" s="221"/>
      <c r="OXQ278" s="221"/>
      <c r="OXR278" s="221"/>
      <c r="OXS278" s="221"/>
      <c r="OXT278" s="221"/>
      <c r="OXU278" s="221"/>
      <c r="OXV278" s="221"/>
      <c r="OXW278" s="221"/>
      <c r="OXX278" s="221"/>
      <c r="OXY278" s="221"/>
      <c r="OXZ278" s="221"/>
      <c r="OYA278" s="221"/>
      <c r="OYB278" s="221"/>
      <c r="OYC278" s="221"/>
      <c r="OYD278" s="221"/>
      <c r="OYE278" s="221"/>
      <c r="OYF278" s="221"/>
      <c r="OYG278" s="221"/>
      <c r="OYH278" s="221"/>
      <c r="OYI278" s="221"/>
      <c r="OYJ278" s="221"/>
      <c r="OYK278" s="221"/>
      <c r="OYL278" s="221"/>
      <c r="OYM278" s="221"/>
      <c r="OYN278" s="221"/>
      <c r="OYO278" s="221"/>
      <c r="OYP278" s="221"/>
      <c r="OYQ278" s="221"/>
      <c r="OYR278" s="221"/>
      <c r="OYS278" s="221"/>
      <c r="OYT278" s="221"/>
      <c r="OYU278" s="221"/>
      <c r="OYV278" s="221"/>
      <c r="OYW278" s="221"/>
      <c r="OYX278" s="221"/>
      <c r="OYY278" s="221"/>
      <c r="OYZ278" s="221"/>
      <c r="OZA278" s="221"/>
      <c r="OZB278" s="221"/>
      <c r="OZC278" s="221"/>
      <c r="OZD278" s="221"/>
      <c r="OZE278" s="221"/>
      <c r="OZF278" s="221"/>
      <c r="OZG278" s="221"/>
      <c r="OZH278" s="221"/>
      <c r="OZI278" s="221"/>
      <c r="OZJ278" s="221"/>
      <c r="OZK278" s="221"/>
      <c r="OZL278" s="221"/>
      <c r="OZM278" s="221"/>
      <c r="OZN278" s="221"/>
      <c r="OZO278" s="221"/>
      <c r="OZP278" s="221"/>
      <c r="OZQ278" s="221"/>
      <c r="OZR278" s="221"/>
      <c r="OZS278" s="221"/>
      <c r="OZT278" s="221"/>
      <c r="OZU278" s="221"/>
      <c r="OZV278" s="221"/>
      <c r="OZW278" s="221"/>
      <c r="OZX278" s="221"/>
      <c r="OZY278" s="221"/>
      <c r="OZZ278" s="221"/>
      <c r="PAA278" s="221"/>
      <c r="PAB278" s="221"/>
      <c r="PAC278" s="221"/>
      <c r="PAD278" s="221"/>
      <c r="PAE278" s="221"/>
      <c r="PAF278" s="221"/>
      <c r="PAG278" s="221"/>
      <c r="PAH278" s="221"/>
      <c r="PAI278" s="221"/>
      <c r="PAJ278" s="221"/>
      <c r="PAK278" s="221"/>
      <c r="PAL278" s="221"/>
      <c r="PAM278" s="221"/>
      <c r="PAN278" s="221"/>
      <c r="PAO278" s="221"/>
      <c r="PAP278" s="221"/>
      <c r="PAQ278" s="221"/>
      <c r="PAR278" s="221"/>
      <c r="PAS278" s="221"/>
      <c r="PAT278" s="221"/>
      <c r="PAU278" s="221"/>
      <c r="PAV278" s="221"/>
      <c r="PAW278" s="221"/>
      <c r="PAX278" s="221"/>
      <c r="PAY278" s="221"/>
      <c r="PAZ278" s="221"/>
      <c r="PBA278" s="221"/>
      <c r="PBB278" s="221"/>
      <c r="PBC278" s="221"/>
      <c r="PBD278" s="221"/>
      <c r="PBE278" s="221"/>
      <c r="PBF278" s="221"/>
      <c r="PBG278" s="221"/>
      <c r="PBH278" s="221"/>
      <c r="PBI278" s="221"/>
      <c r="PBJ278" s="221"/>
      <c r="PBK278" s="221"/>
      <c r="PBL278" s="221"/>
      <c r="PBM278" s="221"/>
      <c r="PBN278" s="221"/>
      <c r="PBO278" s="221"/>
      <c r="PBP278" s="221"/>
      <c r="PBQ278" s="221"/>
      <c r="PBR278" s="221"/>
      <c r="PBS278" s="221"/>
      <c r="PBT278" s="221"/>
      <c r="PBU278" s="221"/>
      <c r="PBV278" s="221"/>
      <c r="PBW278" s="221"/>
      <c r="PBX278" s="221"/>
      <c r="PBY278" s="221"/>
      <c r="PBZ278" s="221"/>
      <c r="PCA278" s="221"/>
      <c r="PCB278" s="221"/>
      <c r="PCC278" s="221"/>
      <c r="PCD278" s="221"/>
      <c r="PCE278" s="221"/>
      <c r="PCF278" s="221"/>
      <c r="PCG278" s="221"/>
      <c r="PCH278" s="221"/>
      <c r="PCI278" s="221"/>
      <c r="PCJ278" s="221"/>
      <c r="PCK278" s="221"/>
      <c r="PCL278" s="221"/>
      <c r="PCM278" s="221"/>
      <c r="PCN278" s="221"/>
      <c r="PCO278" s="221"/>
      <c r="PCP278" s="221"/>
      <c r="PCQ278" s="221"/>
      <c r="PCR278" s="221"/>
      <c r="PCS278" s="221"/>
      <c r="PCT278" s="221"/>
      <c r="PCU278" s="221"/>
      <c r="PCV278" s="221"/>
      <c r="PCW278" s="221"/>
      <c r="PCX278" s="221"/>
      <c r="PCY278" s="221"/>
      <c r="PCZ278" s="221"/>
      <c r="PDA278" s="221"/>
      <c r="PDB278" s="221"/>
      <c r="PDC278" s="221"/>
      <c r="PDD278" s="221"/>
      <c r="PDE278" s="221"/>
      <c r="PDF278" s="221"/>
      <c r="PDG278" s="221"/>
      <c r="PDH278" s="221"/>
      <c r="PDI278" s="221"/>
      <c r="PDJ278" s="221"/>
      <c r="PDK278" s="221"/>
      <c r="PDL278" s="221"/>
      <c r="PDM278" s="221"/>
      <c r="PDN278" s="221"/>
      <c r="PDO278" s="221"/>
      <c r="PDP278" s="221"/>
      <c r="PDQ278" s="221"/>
      <c r="PDR278" s="221"/>
      <c r="PDS278" s="221"/>
      <c r="PDT278" s="221"/>
      <c r="PDU278" s="221"/>
      <c r="PDV278" s="221"/>
      <c r="PDW278" s="221"/>
      <c r="PDX278" s="221"/>
      <c r="PDY278" s="221"/>
      <c r="PDZ278" s="221"/>
      <c r="PEA278" s="221"/>
      <c r="PEB278" s="221"/>
      <c r="PEC278" s="221"/>
      <c r="PED278" s="221"/>
      <c r="PEE278" s="221"/>
      <c r="PEF278" s="221"/>
      <c r="PEG278" s="221"/>
      <c r="PEH278" s="221"/>
      <c r="PEI278" s="221"/>
      <c r="PEJ278" s="221"/>
      <c r="PEK278" s="221"/>
      <c r="PEL278" s="221"/>
      <c r="PEM278" s="221"/>
      <c r="PEN278" s="221"/>
      <c r="PEO278" s="221"/>
      <c r="PEP278" s="221"/>
      <c r="PEQ278" s="221"/>
      <c r="PER278" s="221"/>
      <c r="PES278" s="221"/>
      <c r="PET278" s="221"/>
      <c r="PEU278" s="221"/>
      <c r="PEV278" s="221"/>
      <c r="PEW278" s="221"/>
      <c r="PEX278" s="221"/>
      <c r="PEY278" s="221"/>
      <c r="PEZ278" s="221"/>
      <c r="PFA278" s="221"/>
      <c r="PFB278" s="221"/>
      <c r="PFC278" s="221"/>
      <c r="PFD278" s="221"/>
      <c r="PFE278" s="221"/>
      <c r="PFF278" s="221"/>
      <c r="PFG278" s="221"/>
      <c r="PFH278" s="221"/>
      <c r="PFI278" s="221"/>
      <c r="PFJ278" s="221"/>
      <c r="PFK278" s="221"/>
      <c r="PFL278" s="221"/>
      <c r="PFM278" s="221"/>
      <c r="PFN278" s="221"/>
      <c r="PFO278" s="221"/>
      <c r="PFP278" s="221"/>
      <c r="PFQ278" s="221"/>
      <c r="PFR278" s="221"/>
      <c r="PFS278" s="221"/>
      <c r="PFT278" s="221"/>
      <c r="PFU278" s="221"/>
      <c r="PFV278" s="221"/>
      <c r="PFW278" s="221"/>
      <c r="PFX278" s="221"/>
      <c r="PFY278" s="221"/>
      <c r="PFZ278" s="221"/>
      <c r="PGA278" s="221"/>
      <c r="PGB278" s="221"/>
      <c r="PGC278" s="221"/>
      <c r="PGD278" s="221"/>
      <c r="PGE278" s="221"/>
      <c r="PGF278" s="221"/>
      <c r="PGG278" s="221"/>
      <c r="PGH278" s="221"/>
      <c r="PGI278" s="221"/>
      <c r="PGJ278" s="221"/>
      <c r="PGK278" s="221"/>
      <c r="PGL278" s="221"/>
      <c r="PGM278" s="221"/>
      <c r="PGN278" s="221"/>
      <c r="PGO278" s="221"/>
      <c r="PGP278" s="221"/>
      <c r="PGQ278" s="221"/>
      <c r="PGR278" s="221"/>
      <c r="PGS278" s="221"/>
      <c r="PGT278" s="221"/>
      <c r="PGU278" s="221"/>
      <c r="PGV278" s="221"/>
      <c r="PGW278" s="221"/>
      <c r="PGX278" s="221"/>
      <c r="PGY278" s="221"/>
      <c r="PGZ278" s="221"/>
      <c r="PHA278" s="221"/>
      <c r="PHB278" s="221"/>
      <c r="PHC278" s="221"/>
      <c r="PHD278" s="221"/>
      <c r="PHE278" s="221"/>
      <c r="PHF278" s="221"/>
      <c r="PHG278" s="221"/>
      <c r="PHH278" s="221"/>
      <c r="PHI278" s="221"/>
      <c r="PHJ278" s="221"/>
      <c r="PHK278" s="221"/>
      <c r="PHL278" s="221"/>
      <c r="PHM278" s="221"/>
      <c r="PHN278" s="221"/>
      <c r="PHO278" s="221"/>
      <c r="PHP278" s="221"/>
      <c r="PHQ278" s="221"/>
      <c r="PHR278" s="221"/>
      <c r="PHS278" s="221"/>
      <c r="PHT278" s="221"/>
      <c r="PHU278" s="221"/>
      <c r="PHV278" s="221"/>
      <c r="PHW278" s="221"/>
      <c r="PHX278" s="221"/>
      <c r="PHY278" s="221"/>
      <c r="PHZ278" s="221"/>
      <c r="PIA278" s="221"/>
      <c r="PIB278" s="221"/>
      <c r="PIC278" s="221"/>
      <c r="PID278" s="221"/>
      <c r="PIE278" s="221"/>
      <c r="PIF278" s="221"/>
      <c r="PIG278" s="221"/>
      <c r="PIH278" s="221"/>
      <c r="PII278" s="221"/>
      <c r="PIJ278" s="221"/>
      <c r="PIK278" s="221"/>
      <c r="PIL278" s="221"/>
      <c r="PIM278" s="221"/>
      <c r="PIN278" s="221"/>
      <c r="PIO278" s="221"/>
      <c r="PIP278" s="221"/>
      <c r="PIQ278" s="221"/>
      <c r="PIR278" s="221"/>
      <c r="PIS278" s="221"/>
      <c r="PIT278" s="221"/>
      <c r="PIU278" s="221"/>
      <c r="PIV278" s="221"/>
      <c r="PIW278" s="221"/>
      <c r="PIX278" s="221"/>
      <c r="PIY278" s="221"/>
      <c r="PIZ278" s="221"/>
      <c r="PJA278" s="221"/>
      <c r="PJB278" s="221"/>
      <c r="PJC278" s="221"/>
      <c r="PJD278" s="221"/>
      <c r="PJE278" s="221"/>
      <c r="PJF278" s="221"/>
      <c r="PJG278" s="221"/>
      <c r="PJH278" s="221"/>
      <c r="PJI278" s="221"/>
      <c r="PJJ278" s="221"/>
      <c r="PJK278" s="221"/>
      <c r="PJL278" s="221"/>
      <c r="PJM278" s="221"/>
      <c r="PJN278" s="221"/>
      <c r="PJO278" s="221"/>
      <c r="PJP278" s="221"/>
      <c r="PJQ278" s="221"/>
      <c r="PJR278" s="221"/>
      <c r="PJS278" s="221"/>
      <c r="PJT278" s="221"/>
      <c r="PJU278" s="221"/>
      <c r="PJV278" s="221"/>
      <c r="PJW278" s="221"/>
      <c r="PJX278" s="221"/>
      <c r="PJY278" s="221"/>
      <c r="PJZ278" s="221"/>
      <c r="PKA278" s="221"/>
      <c r="PKB278" s="221"/>
      <c r="PKC278" s="221"/>
      <c r="PKD278" s="221"/>
      <c r="PKE278" s="221"/>
      <c r="PKF278" s="221"/>
      <c r="PKG278" s="221"/>
      <c r="PKH278" s="221"/>
      <c r="PKI278" s="221"/>
      <c r="PKJ278" s="221"/>
      <c r="PKK278" s="221"/>
      <c r="PKL278" s="221"/>
      <c r="PKM278" s="221"/>
      <c r="PKN278" s="221"/>
      <c r="PKO278" s="221"/>
      <c r="PKP278" s="221"/>
      <c r="PKQ278" s="221"/>
      <c r="PKR278" s="221"/>
      <c r="PKS278" s="221"/>
      <c r="PKT278" s="221"/>
      <c r="PKU278" s="221"/>
      <c r="PKV278" s="221"/>
      <c r="PKW278" s="221"/>
      <c r="PKX278" s="221"/>
      <c r="PKY278" s="221"/>
      <c r="PKZ278" s="221"/>
      <c r="PLA278" s="221"/>
      <c r="PLB278" s="221"/>
      <c r="PLC278" s="221"/>
      <c r="PLD278" s="221"/>
      <c r="PLE278" s="221"/>
      <c r="PLF278" s="221"/>
      <c r="PLG278" s="221"/>
      <c r="PLH278" s="221"/>
      <c r="PLI278" s="221"/>
      <c r="PLJ278" s="221"/>
      <c r="PLK278" s="221"/>
      <c r="PLL278" s="221"/>
      <c r="PLM278" s="221"/>
      <c r="PLN278" s="221"/>
      <c r="PLO278" s="221"/>
      <c r="PLP278" s="221"/>
      <c r="PLQ278" s="221"/>
      <c r="PLR278" s="221"/>
      <c r="PLS278" s="221"/>
      <c r="PLT278" s="221"/>
      <c r="PLU278" s="221"/>
      <c r="PLV278" s="221"/>
      <c r="PLW278" s="221"/>
      <c r="PLX278" s="221"/>
      <c r="PLY278" s="221"/>
      <c r="PLZ278" s="221"/>
      <c r="PMA278" s="221"/>
      <c r="PMB278" s="221"/>
      <c r="PMC278" s="221"/>
      <c r="PMD278" s="221"/>
      <c r="PME278" s="221"/>
      <c r="PMF278" s="221"/>
      <c r="PMG278" s="221"/>
      <c r="PMH278" s="221"/>
      <c r="PMI278" s="221"/>
      <c r="PMJ278" s="221"/>
      <c r="PMK278" s="221"/>
      <c r="PML278" s="221"/>
      <c r="PMM278" s="221"/>
      <c r="PMN278" s="221"/>
      <c r="PMO278" s="221"/>
      <c r="PMP278" s="221"/>
      <c r="PMQ278" s="221"/>
      <c r="PMR278" s="221"/>
      <c r="PMS278" s="221"/>
      <c r="PMT278" s="221"/>
      <c r="PMU278" s="221"/>
      <c r="PMV278" s="221"/>
      <c r="PMW278" s="221"/>
      <c r="PMX278" s="221"/>
      <c r="PMY278" s="221"/>
      <c r="PMZ278" s="221"/>
      <c r="PNA278" s="221"/>
      <c r="PNB278" s="221"/>
      <c r="PNC278" s="221"/>
      <c r="PND278" s="221"/>
      <c r="PNE278" s="221"/>
      <c r="PNF278" s="221"/>
      <c r="PNG278" s="221"/>
      <c r="PNH278" s="221"/>
      <c r="PNI278" s="221"/>
      <c r="PNJ278" s="221"/>
      <c r="PNK278" s="221"/>
      <c r="PNL278" s="221"/>
      <c r="PNM278" s="221"/>
      <c r="PNN278" s="221"/>
      <c r="PNO278" s="221"/>
      <c r="PNP278" s="221"/>
      <c r="PNQ278" s="221"/>
      <c r="PNR278" s="221"/>
      <c r="PNS278" s="221"/>
      <c r="PNT278" s="221"/>
      <c r="PNU278" s="221"/>
      <c r="PNV278" s="221"/>
      <c r="PNW278" s="221"/>
      <c r="PNX278" s="221"/>
      <c r="PNY278" s="221"/>
      <c r="PNZ278" s="221"/>
      <c r="POA278" s="221"/>
      <c r="POB278" s="221"/>
      <c r="POC278" s="221"/>
      <c r="POD278" s="221"/>
      <c r="POE278" s="221"/>
      <c r="POF278" s="221"/>
      <c r="POG278" s="221"/>
      <c r="POH278" s="221"/>
      <c r="POI278" s="221"/>
      <c r="POJ278" s="221"/>
      <c r="POK278" s="221"/>
      <c r="POL278" s="221"/>
      <c r="POM278" s="221"/>
      <c r="PON278" s="221"/>
      <c r="POO278" s="221"/>
      <c r="POP278" s="221"/>
      <c r="POQ278" s="221"/>
      <c r="POR278" s="221"/>
      <c r="POS278" s="221"/>
      <c r="POT278" s="221"/>
      <c r="POU278" s="221"/>
      <c r="POV278" s="221"/>
      <c r="POW278" s="221"/>
      <c r="POX278" s="221"/>
      <c r="POY278" s="221"/>
      <c r="POZ278" s="221"/>
      <c r="PPA278" s="221"/>
      <c r="PPB278" s="221"/>
      <c r="PPC278" s="221"/>
      <c r="PPD278" s="221"/>
      <c r="PPE278" s="221"/>
      <c r="PPF278" s="221"/>
      <c r="PPG278" s="221"/>
      <c r="PPH278" s="221"/>
      <c r="PPI278" s="221"/>
      <c r="PPJ278" s="221"/>
      <c r="PPK278" s="221"/>
      <c r="PPL278" s="221"/>
      <c r="PPM278" s="221"/>
      <c r="PPN278" s="221"/>
      <c r="PPO278" s="221"/>
      <c r="PPP278" s="221"/>
      <c r="PPQ278" s="221"/>
      <c r="PPR278" s="221"/>
      <c r="PPS278" s="221"/>
      <c r="PPT278" s="221"/>
      <c r="PPU278" s="221"/>
      <c r="PPV278" s="221"/>
      <c r="PPW278" s="221"/>
      <c r="PPX278" s="221"/>
      <c r="PPY278" s="221"/>
      <c r="PPZ278" s="221"/>
      <c r="PQA278" s="221"/>
      <c r="PQB278" s="221"/>
      <c r="PQC278" s="221"/>
      <c r="PQD278" s="221"/>
      <c r="PQE278" s="221"/>
      <c r="PQF278" s="221"/>
      <c r="PQG278" s="221"/>
      <c r="PQH278" s="221"/>
      <c r="PQI278" s="221"/>
      <c r="PQJ278" s="221"/>
      <c r="PQK278" s="221"/>
      <c r="PQL278" s="221"/>
      <c r="PQM278" s="221"/>
      <c r="PQN278" s="221"/>
      <c r="PQO278" s="221"/>
      <c r="PQP278" s="221"/>
      <c r="PQQ278" s="221"/>
      <c r="PQR278" s="221"/>
      <c r="PQS278" s="221"/>
      <c r="PQT278" s="221"/>
      <c r="PQU278" s="221"/>
      <c r="PQV278" s="221"/>
      <c r="PQW278" s="221"/>
      <c r="PQX278" s="221"/>
      <c r="PQY278" s="221"/>
      <c r="PQZ278" s="221"/>
      <c r="PRA278" s="221"/>
      <c r="PRB278" s="221"/>
      <c r="PRC278" s="221"/>
      <c r="PRD278" s="221"/>
      <c r="PRE278" s="221"/>
      <c r="PRF278" s="221"/>
      <c r="PRG278" s="221"/>
      <c r="PRH278" s="221"/>
      <c r="PRI278" s="221"/>
      <c r="PRJ278" s="221"/>
      <c r="PRK278" s="221"/>
      <c r="PRL278" s="221"/>
      <c r="PRM278" s="221"/>
      <c r="PRN278" s="221"/>
      <c r="PRO278" s="221"/>
      <c r="PRP278" s="221"/>
      <c r="PRQ278" s="221"/>
      <c r="PRR278" s="221"/>
      <c r="PRS278" s="221"/>
      <c r="PRT278" s="221"/>
      <c r="PRU278" s="221"/>
      <c r="PRV278" s="221"/>
      <c r="PRW278" s="221"/>
      <c r="PRX278" s="221"/>
      <c r="PRY278" s="221"/>
      <c r="PRZ278" s="221"/>
      <c r="PSA278" s="221"/>
      <c r="PSB278" s="221"/>
      <c r="PSC278" s="221"/>
      <c r="PSD278" s="221"/>
      <c r="PSE278" s="221"/>
      <c r="PSF278" s="221"/>
      <c r="PSG278" s="221"/>
      <c r="PSH278" s="221"/>
      <c r="PSI278" s="221"/>
      <c r="PSJ278" s="221"/>
      <c r="PSK278" s="221"/>
      <c r="PSL278" s="221"/>
      <c r="PSM278" s="221"/>
      <c r="PSN278" s="221"/>
      <c r="PSO278" s="221"/>
      <c r="PSP278" s="221"/>
      <c r="PSQ278" s="221"/>
      <c r="PSR278" s="221"/>
      <c r="PSS278" s="221"/>
      <c r="PST278" s="221"/>
      <c r="PSU278" s="221"/>
      <c r="PSV278" s="221"/>
      <c r="PSW278" s="221"/>
      <c r="PSX278" s="221"/>
      <c r="PSY278" s="221"/>
      <c r="PSZ278" s="221"/>
      <c r="PTA278" s="221"/>
      <c r="PTB278" s="221"/>
      <c r="PTC278" s="221"/>
      <c r="PTD278" s="221"/>
      <c r="PTE278" s="221"/>
      <c r="PTF278" s="221"/>
      <c r="PTG278" s="221"/>
      <c r="PTH278" s="221"/>
      <c r="PTI278" s="221"/>
      <c r="PTJ278" s="221"/>
      <c r="PTK278" s="221"/>
      <c r="PTL278" s="221"/>
      <c r="PTM278" s="221"/>
      <c r="PTN278" s="221"/>
      <c r="PTO278" s="221"/>
      <c r="PTP278" s="221"/>
      <c r="PTQ278" s="221"/>
      <c r="PTR278" s="221"/>
      <c r="PTS278" s="221"/>
      <c r="PTT278" s="221"/>
      <c r="PTU278" s="221"/>
      <c r="PTV278" s="221"/>
      <c r="PTW278" s="221"/>
      <c r="PTX278" s="221"/>
      <c r="PTY278" s="221"/>
      <c r="PTZ278" s="221"/>
      <c r="PUA278" s="221"/>
      <c r="PUB278" s="221"/>
      <c r="PUC278" s="221"/>
      <c r="PUD278" s="221"/>
      <c r="PUE278" s="221"/>
      <c r="PUF278" s="221"/>
      <c r="PUG278" s="221"/>
      <c r="PUH278" s="221"/>
      <c r="PUI278" s="221"/>
      <c r="PUJ278" s="221"/>
      <c r="PUK278" s="221"/>
      <c r="PUL278" s="221"/>
      <c r="PUM278" s="221"/>
      <c r="PUN278" s="221"/>
      <c r="PUO278" s="221"/>
      <c r="PUP278" s="221"/>
      <c r="PUQ278" s="221"/>
      <c r="PUR278" s="221"/>
      <c r="PUS278" s="221"/>
      <c r="PUT278" s="221"/>
      <c r="PUU278" s="221"/>
      <c r="PUV278" s="221"/>
      <c r="PUW278" s="221"/>
      <c r="PUX278" s="221"/>
      <c r="PUY278" s="221"/>
      <c r="PUZ278" s="221"/>
      <c r="PVA278" s="221"/>
      <c r="PVB278" s="221"/>
      <c r="PVC278" s="221"/>
      <c r="PVD278" s="221"/>
      <c r="PVE278" s="221"/>
      <c r="PVF278" s="221"/>
      <c r="PVG278" s="221"/>
      <c r="PVH278" s="221"/>
      <c r="PVI278" s="221"/>
      <c r="PVJ278" s="221"/>
      <c r="PVK278" s="221"/>
      <c r="PVL278" s="221"/>
      <c r="PVM278" s="221"/>
      <c r="PVN278" s="221"/>
      <c r="PVO278" s="221"/>
      <c r="PVP278" s="221"/>
      <c r="PVQ278" s="221"/>
      <c r="PVR278" s="221"/>
      <c r="PVS278" s="221"/>
      <c r="PVT278" s="221"/>
      <c r="PVU278" s="221"/>
      <c r="PVV278" s="221"/>
      <c r="PVW278" s="221"/>
      <c r="PVX278" s="221"/>
      <c r="PVY278" s="221"/>
      <c r="PVZ278" s="221"/>
      <c r="PWA278" s="221"/>
      <c r="PWB278" s="221"/>
      <c r="PWC278" s="221"/>
      <c r="PWD278" s="221"/>
      <c r="PWE278" s="221"/>
      <c r="PWF278" s="221"/>
      <c r="PWG278" s="221"/>
      <c r="PWH278" s="221"/>
      <c r="PWI278" s="221"/>
      <c r="PWJ278" s="221"/>
      <c r="PWK278" s="221"/>
      <c r="PWL278" s="221"/>
      <c r="PWM278" s="221"/>
      <c r="PWN278" s="221"/>
      <c r="PWO278" s="221"/>
      <c r="PWP278" s="221"/>
      <c r="PWQ278" s="221"/>
      <c r="PWR278" s="221"/>
      <c r="PWS278" s="221"/>
      <c r="PWT278" s="221"/>
      <c r="PWU278" s="221"/>
      <c r="PWV278" s="221"/>
      <c r="PWW278" s="221"/>
      <c r="PWX278" s="221"/>
      <c r="PWY278" s="221"/>
      <c r="PWZ278" s="221"/>
      <c r="PXA278" s="221"/>
      <c r="PXB278" s="221"/>
      <c r="PXC278" s="221"/>
      <c r="PXD278" s="221"/>
      <c r="PXE278" s="221"/>
      <c r="PXF278" s="221"/>
      <c r="PXG278" s="221"/>
      <c r="PXH278" s="221"/>
      <c r="PXI278" s="221"/>
      <c r="PXJ278" s="221"/>
      <c r="PXK278" s="221"/>
      <c r="PXL278" s="221"/>
      <c r="PXM278" s="221"/>
      <c r="PXN278" s="221"/>
      <c r="PXO278" s="221"/>
      <c r="PXP278" s="221"/>
      <c r="PXQ278" s="221"/>
      <c r="PXR278" s="221"/>
      <c r="PXS278" s="221"/>
      <c r="PXT278" s="221"/>
      <c r="PXU278" s="221"/>
      <c r="PXV278" s="221"/>
      <c r="PXW278" s="221"/>
      <c r="PXX278" s="221"/>
      <c r="PXY278" s="221"/>
      <c r="PXZ278" s="221"/>
      <c r="PYA278" s="221"/>
      <c r="PYB278" s="221"/>
      <c r="PYC278" s="221"/>
      <c r="PYD278" s="221"/>
      <c r="PYE278" s="221"/>
      <c r="PYF278" s="221"/>
      <c r="PYG278" s="221"/>
      <c r="PYH278" s="221"/>
      <c r="PYI278" s="221"/>
      <c r="PYJ278" s="221"/>
      <c r="PYK278" s="221"/>
      <c r="PYL278" s="221"/>
      <c r="PYM278" s="221"/>
      <c r="PYN278" s="221"/>
      <c r="PYO278" s="221"/>
      <c r="PYP278" s="221"/>
      <c r="PYQ278" s="221"/>
      <c r="PYR278" s="221"/>
      <c r="PYS278" s="221"/>
      <c r="PYT278" s="221"/>
      <c r="PYU278" s="221"/>
      <c r="PYV278" s="221"/>
      <c r="PYW278" s="221"/>
      <c r="PYX278" s="221"/>
      <c r="PYY278" s="221"/>
      <c r="PYZ278" s="221"/>
      <c r="PZA278" s="221"/>
      <c r="PZB278" s="221"/>
      <c r="PZC278" s="221"/>
      <c r="PZD278" s="221"/>
      <c r="PZE278" s="221"/>
      <c r="PZF278" s="221"/>
      <c r="PZG278" s="221"/>
      <c r="PZH278" s="221"/>
      <c r="PZI278" s="221"/>
      <c r="PZJ278" s="221"/>
      <c r="PZK278" s="221"/>
      <c r="PZL278" s="221"/>
      <c r="PZM278" s="221"/>
      <c r="PZN278" s="221"/>
      <c r="PZO278" s="221"/>
      <c r="PZP278" s="221"/>
      <c r="PZQ278" s="221"/>
      <c r="PZR278" s="221"/>
      <c r="PZS278" s="221"/>
      <c r="PZT278" s="221"/>
      <c r="PZU278" s="221"/>
      <c r="PZV278" s="221"/>
      <c r="PZW278" s="221"/>
      <c r="PZX278" s="221"/>
      <c r="PZY278" s="221"/>
      <c r="PZZ278" s="221"/>
      <c r="QAA278" s="221"/>
      <c r="QAB278" s="221"/>
      <c r="QAC278" s="221"/>
      <c r="QAD278" s="221"/>
      <c r="QAE278" s="221"/>
      <c r="QAF278" s="221"/>
      <c r="QAG278" s="221"/>
      <c r="QAH278" s="221"/>
      <c r="QAI278" s="221"/>
      <c r="QAJ278" s="221"/>
      <c r="QAK278" s="221"/>
      <c r="QAL278" s="221"/>
      <c r="QAM278" s="221"/>
      <c r="QAN278" s="221"/>
      <c r="QAO278" s="221"/>
      <c r="QAP278" s="221"/>
      <c r="QAQ278" s="221"/>
      <c r="QAR278" s="221"/>
      <c r="QAS278" s="221"/>
      <c r="QAT278" s="221"/>
      <c r="QAU278" s="221"/>
      <c r="QAV278" s="221"/>
      <c r="QAW278" s="221"/>
      <c r="QAX278" s="221"/>
      <c r="QAY278" s="221"/>
      <c r="QAZ278" s="221"/>
      <c r="QBA278" s="221"/>
      <c r="QBB278" s="221"/>
      <c r="QBC278" s="221"/>
      <c r="QBD278" s="221"/>
      <c r="QBE278" s="221"/>
      <c r="QBF278" s="221"/>
      <c r="QBG278" s="221"/>
      <c r="QBH278" s="221"/>
      <c r="QBI278" s="221"/>
      <c r="QBJ278" s="221"/>
      <c r="QBK278" s="221"/>
      <c r="QBL278" s="221"/>
      <c r="QBM278" s="221"/>
      <c r="QBN278" s="221"/>
      <c r="QBO278" s="221"/>
      <c r="QBP278" s="221"/>
      <c r="QBQ278" s="221"/>
      <c r="QBR278" s="221"/>
      <c r="QBS278" s="221"/>
      <c r="QBT278" s="221"/>
      <c r="QBU278" s="221"/>
      <c r="QBV278" s="221"/>
      <c r="QBW278" s="221"/>
      <c r="QBX278" s="221"/>
      <c r="QBY278" s="221"/>
      <c r="QBZ278" s="221"/>
      <c r="QCA278" s="221"/>
      <c r="QCB278" s="221"/>
      <c r="QCC278" s="221"/>
      <c r="QCD278" s="221"/>
      <c r="QCE278" s="221"/>
      <c r="QCF278" s="221"/>
      <c r="QCG278" s="221"/>
      <c r="QCH278" s="221"/>
      <c r="QCI278" s="221"/>
      <c r="QCJ278" s="221"/>
      <c r="QCK278" s="221"/>
      <c r="QCL278" s="221"/>
      <c r="QCM278" s="221"/>
      <c r="QCN278" s="221"/>
      <c r="QCO278" s="221"/>
      <c r="QCP278" s="221"/>
      <c r="QCQ278" s="221"/>
      <c r="QCR278" s="221"/>
      <c r="QCS278" s="221"/>
      <c r="QCT278" s="221"/>
      <c r="QCU278" s="221"/>
      <c r="QCV278" s="221"/>
      <c r="QCW278" s="221"/>
      <c r="QCX278" s="221"/>
      <c r="QCY278" s="221"/>
      <c r="QCZ278" s="221"/>
      <c r="QDA278" s="221"/>
      <c r="QDB278" s="221"/>
      <c r="QDC278" s="221"/>
      <c r="QDD278" s="221"/>
      <c r="QDE278" s="221"/>
      <c r="QDF278" s="221"/>
      <c r="QDG278" s="221"/>
      <c r="QDH278" s="221"/>
      <c r="QDI278" s="221"/>
      <c r="QDJ278" s="221"/>
      <c r="QDK278" s="221"/>
      <c r="QDL278" s="221"/>
      <c r="QDM278" s="221"/>
      <c r="QDN278" s="221"/>
      <c r="QDO278" s="221"/>
      <c r="QDP278" s="221"/>
      <c r="QDQ278" s="221"/>
      <c r="QDR278" s="221"/>
      <c r="QDS278" s="221"/>
      <c r="QDT278" s="221"/>
      <c r="QDU278" s="221"/>
      <c r="QDV278" s="221"/>
      <c r="QDW278" s="221"/>
      <c r="QDX278" s="221"/>
      <c r="QDY278" s="221"/>
      <c r="QDZ278" s="221"/>
      <c r="QEA278" s="221"/>
      <c r="QEB278" s="221"/>
      <c r="QEC278" s="221"/>
      <c r="QED278" s="221"/>
      <c r="QEE278" s="221"/>
      <c r="QEF278" s="221"/>
      <c r="QEG278" s="221"/>
      <c r="QEH278" s="221"/>
      <c r="QEI278" s="221"/>
      <c r="QEJ278" s="221"/>
      <c r="QEK278" s="221"/>
      <c r="QEL278" s="221"/>
      <c r="QEM278" s="221"/>
      <c r="QEN278" s="221"/>
      <c r="QEO278" s="221"/>
      <c r="QEP278" s="221"/>
      <c r="QEQ278" s="221"/>
      <c r="QER278" s="221"/>
      <c r="QES278" s="221"/>
      <c r="QET278" s="221"/>
      <c r="QEU278" s="221"/>
      <c r="QEV278" s="221"/>
      <c r="QEW278" s="221"/>
      <c r="QEX278" s="221"/>
      <c r="QEY278" s="221"/>
      <c r="QEZ278" s="221"/>
      <c r="QFA278" s="221"/>
      <c r="QFB278" s="221"/>
      <c r="QFC278" s="221"/>
      <c r="QFD278" s="221"/>
      <c r="QFE278" s="221"/>
      <c r="QFF278" s="221"/>
      <c r="QFG278" s="221"/>
      <c r="QFH278" s="221"/>
      <c r="QFI278" s="221"/>
      <c r="QFJ278" s="221"/>
      <c r="QFK278" s="221"/>
      <c r="QFL278" s="221"/>
      <c r="QFM278" s="221"/>
      <c r="QFN278" s="221"/>
      <c r="QFO278" s="221"/>
      <c r="QFP278" s="221"/>
      <c r="QFQ278" s="221"/>
      <c r="QFR278" s="221"/>
      <c r="QFS278" s="221"/>
      <c r="QFT278" s="221"/>
      <c r="QFU278" s="221"/>
      <c r="QFV278" s="221"/>
      <c r="QFW278" s="221"/>
      <c r="QFX278" s="221"/>
      <c r="QFY278" s="221"/>
      <c r="QFZ278" s="221"/>
      <c r="QGA278" s="221"/>
      <c r="QGB278" s="221"/>
      <c r="QGC278" s="221"/>
      <c r="QGD278" s="221"/>
      <c r="QGE278" s="221"/>
      <c r="QGF278" s="221"/>
      <c r="QGG278" s="221"/>
      <c r="QGH278" s="221"/>
      <c r="QGI278" s="221"/>
      <c r="QGJ278" s="221"/>
      <c r="QGK278" s="221"/>
      <c r="QGL278" s="221"/>
      <c r="QGM278" s="221"/>
      <c r="QGN278" s="221"/>
      <c r="QGO278" s="221"/>
      <c r="QGP278" s="221"/>
      <c r="QGQ278" s="221"/>
      <c r="QGR278" s="221"/>
      <c r="QGS278" s="221"/>
      <c r="QGT278" s="221"/>
      <c r="QGU278" s="221"/>
      <c r="QGV278" s="221"/>
      <c r="QGW278" s="221"/>
      <c r="QGX278" s="221"/>
      <c r="QGY278" s="221"/>
      <c r="QGZ278" s="221"/>
      <c r="QHA278" s="221"/>
      <c r="QHB278" s="221"/>
      <c r="QHC278" s="221"/>
      <c r="QHD278" s="221"/>
      <c r="QHE278" s="221"/>
      <c r="QHF278" s="221"/>
      <c r="QHG278" s="221"/>
      <c r="QHH278" s="221"/>
      <c r="QHI278" s="221"/>
      <c r="QHJ278" s="221"/>
      <c r="QHK278" s="221"/>
      <c r="QHL278" s="221"/>
      <c r="QHM278" s="221"/>
      <c r="QHN278" s="221"/>
      <c r="QHO278" s="221"/>
      <c r="QHP278" s="221"/>
      <c r="QHQ278" s="221"/>
      <c r="QHR278" s="221"/>
      <c r="QHS278" s="221"/>
      <c r="QHT278" s="221"/>
      <c r="QHU278" s="221"/>
      <c r="QHV278" s="221"/>
      <c r="QHW278" s="221"/>
      <c r="QHX278" s="221"/>
      <c r="QHY278" s="221"/>
      <c r="QHZ278" s="221"/>
      <c r="QIA278" s="221"/>
      <c r="QIB278" s="221"/>
      <c r="QIC278" s="221"/>
      <c r="QID278" s="221"/>
      <c r="QIE278" s="221"/>
      <c r="QIF278" s="221"/>
      <c r="QIG278" s="221"/>
      <c r="QIH278" s="221"/>
      <c r="QII278" s="221"/>
      <c r="QIJ278" s="221"/>
      <c r="QIK278" s="221"/>
      <c r="QIL278" s="221"/>
      <c r="QIM278" s="221"/>
      <c r="QIN278" s="221"/>
      <c r="QIO278" s="221"/>
      <c r="QIP278" s="221"/>
      <c r="QIQ278" s="221"/>
      <c r="QIR278" s="221"/>
      <c r="QIS278" s="221"/>
      <c r="QIT278" s="221"/>
      <c r="QIU278" s="221"/>
      <c r="QIV278" s="221"/>
      <c r="QIW278" s="221"/>
      <c r="QIX278" s="221"/>
      <c r="QIY278" s="221"/>
      <c r="QIZ278" s="221"/>
      <c r="QJA278" s="221"/>
      <c r="QJB278" s="221"/>
      <c r="QJC278" s="221"/>
      <c r="QJD278" s="221"/>
      <c r="QJE278" s="221"/>
      <c r="QJF278" s="221"/>
      <c r="QJG278" s="221"/>
      <c r="QJH278" s="221"/>
      <c r="QJI278" s="221"/>
      <c r="QJJ278" s="221"/>
      <c r="QJK278" s="221"/>
      <c r="QJL278" s="221"/>
      <c r="QJM278" s="221"/>
      <c r="QJN278" s="221"/>
      <c r="QJO278" s="221"/>
      <c r="QJP278" s="221"/>
      <c r="QJQ278" s="221"/>
      <c r="QJR278" s="221"/>
      <c r="QJS278" s="221"/>
      <c r="QJT278" s="221"/>
      <c r="QJU278" s="221"/>
      <c r="QJV278" s="221"/>
      <c r="QJW278" s="221"/>
      <c r="QJX278" s="221"/>
      <c r="QJY278" s="221"/>
      <c r="QJZ278" s="221"/>
      <c r="QKA278" s="221"/>
      <c r="QKB278" s="221"/>
      <c r="QKC278" s="221"/>
      <c r="QKD278" s="221"/>
      <c r="QKE278" s="221"/>
      <c r="QKF278" s="221"/>
      <c r="QKG278" s="221"/>
      <c r="QKH278" s="221"/>
      <c r="QKI278" s="221"/>
      <c r="QKJ278" s="221"/>
      <c r="QKK278" s="221"/>
      <c r="QKL278" s="221"/>
      <c r="QKM278" s="221"/>
      <c r="QKN278" s="221"/>
      <c r="QKO278" s="221"/>
      <c r="QKP278" s="221"/>
      <c r="QKQ278" s="221"/>
      <c r="QKR278" s="221"/>
      <c r="QKS278" s="221"/>
      <c r="QKT278" s="221"/>
      <c r="QKU278" s="221"/>
      <c r="QKV278" s="221"/>
      <c r="QKW278" s="221"/>
      <c r="QKX278" s="221"/>
      <c r="QKY278" s="221"/>
      <c r="QKZ278" s="221"/>
      <c r="QLA278" s="221"/>
      <c r="QLB278" s="221"/>
      <c r="QLC278" s="221"/>
      <c r="QLD278" s="221"/>
      <c r="QLE278" s="221"/>
      <c r="QLF278" s="221"/>
      <c r="QLG278" s="221"/>
      <c r="QLH278" s="221"/>
      <c r="QLI278" s="221"/>
      <c r="QLJ278" s="221"/>
      <c r="QLK278" s="221"/>
      <c r="QLL278" s="221"/>
      <c r="QLM278" s="221"/>
      <c r="QLN278" s="221"/>
      <c r="QLO278" s="221"/>
      <c r="QLP278" s="221"/>
      <c r="QLQ278" s="221"/>
      <c r="QLR278" s="221"/>
      <c r="QLS278" s="221"/>
      <c r="QLT278" s="221"/>
      <c r="QLU278" s="221"/>
      <c r="QLV278" s="221"/>
      <c r="QLW278" s="221"/>
      <c r="QLX278" s="221"/>
      <c r="QLY278" s="221"/>
      <c r="QLZ278" s="221"/>
      <c r="QMA278" s="221"/>
      <c r="QMB278" s="221"/>
      <c r="QMC278" s="221"/>
      <c r="QMD278" s="221"/>
      <c r="QME278" s="221"/>
      <c r="QMF278" s="221"/>
      <c r="QMG278" s="221"/>
      <c r="QMH278" s="221"/>
      <c r="QMI278" s="221"/>
      <c r="QMJ278" s="221"/>
      <c r="QMK278" s="221"/>
      <c r="QML278" s="221"/>
      <c r="QMM278" s="221"/>
      <c r="QMN278" s="221"/>
      <c r="QMO278" s="221"/>
      <c r="QMP278" s="221"/>
      <c r="QMQ278" s="221"/>
      <c r="QMR278" s="221"/>
      <c r="QMS278" s="221"/>
      <c r="QMT278" s="221"/>
      <c r="QMU278" s="221"/>
      <c r="QMV278" s="221"/>
      <c r="QMW278" s="221"/>
      <c r="QMX278" s="221"/>
      <c r="QMY278" s="221"/>
      <c r="QMZ278" s="221"/>
      <c r="QNA278" s="221"/>
      <c r="QNB278" s="221"/>
      <c r="QNC278" s="221"/>
      <c r="QND278" s="221"/>
      <c r="QNE278" s="221"/>
      <c r="QNF278" s="221"/>
      <c r="QNG278" s="221"/>
      <c r="QNH278" s="221"/>
      <c r="QNI278" s="221"/>
      <c r="QNJ278" s="221"/>
      <c r="QNK278" s="221"/>
      <c r="QNL278" s="221"/>
      <c r="QNM278" s="221"/>
      <c r="QNN278" s="221"/>
      <c r="QNO278" s="221"/>
      <c r="QNP278" s="221"/>
      <c r="QNQ278" s="221"/>
      <c r="QNR278" s="221"/>
      <c r="QNS278" s="221"/>
      <c r="QNT278" s="221"/>
      <c r="QNU278" s="221"/>
      <c r="QNV278" s="221"/>
      <c r="QNW278" s="221"/>
      <c r="QNX278" s="221"/>
      <c r="QNY278" s="221"/>
      <c r="QNZ278" s="221"/>
      <c r="QOA278" s="221"/>
      <c r="QOB278" s="221"/>
      <c r="QOC278" s="221"/>
      <c r="QOD278" s="221"/>
      <c r="QOE278" s="221"/>
      <c r="QOF278" s="221"/>
      <c r="QOG278" s="221"/>
      <c r="QOH278" s="221"/>
      <c r="QOI278" s="221"/>
      <c r="QOJ278" s="221"/>
      <c r="QOK278" s="221"/>
      <c r="QOL278" s="221"/>
      <c r="QOM278" s="221"/>
      <c r="QON278" s="221"/>
      <c r="QOO278" s="221"/>
      <c r="QOP278" s="221"/>
      <c r="QOQ278" s="221"/>
      <c r="QOR278" s="221"/>
      <c r="QOS278" s="221"/>
      <c r="QOT278" s="221"/>
      <c r="QOU278" s="221"/>
      <c r="QOV278" s="221"/>
      <c r="QOW278" s="221"/>
      <c r="QOX278" s="221"/>
      <c r="QOY278" s="221"/>
      <c r="QOZ278" s="221"/>
      <c r="QPA278" s="221"/>
      <c r="QPB278" s="221"/>
      <c r="QPC278" s="221"/>
      <c r="QPD278" s="221"/>
      <c r="QPE278" s="221"/>
      <c r="QPF278" s="221"/>
      <c r="QPG278" s="221"/>
      <c r="QPH278" s="221"/>
      <c r="QPI278" s="221"/>
      <c r="QPJ278" s="221"/>
      <c r="QPK278" s="221"/>
      <c r="QPL278" s="221"/>
      <c r="QPM278" s="221"/>
      <c r="QPN278" s="221"/>
      <c r="QPO278" s="221"/>
      <c r="QPP278" s="221"/>
      <c r="QPQ278" s="221"/>
      <c r="QPR278" s="221"/>
      <c r="QPS278" s="221"/>
      <c r="QPT278" s="221"/>
      <c r="QPU278" s="221"/>
      <c r="QPV278" s="221"/>
      <c r="QPW278" s="221"/>
      <c r="QPX278" s="221"/>
      <c r="QPY278" s="221"/>
      <c r="QPZ278" s="221"/>
      <c r="QQA278" s="221"/>
      <c r="QQB278" s="221"/>
      <c r="QQC278" s="221"/>
      <c r="QQD278" s="221"/>
      <c r="QQE278" s="221"/>
      <c r="QQF278" s="221"/>
      <c r="QQG278" s="221"/>
      <c r="QQH278" s="221"/>
      <c r="QQI278" s="221"/>
      <c r="QQJ278" s="221"/>
      <c r="QQK278" s="221"/>
      <c r="QQL278" s="221"/>
      <c r="QQM278" s="221"/>
      <c r="QQN278" s="221"/>
      <c r="QQO278" s="221"/>
      <c r="QQP278" s="221"/>
      <c r="QQQ278" s="221"/>
      <c r="QQR278" s="221"/>
      <c r="QQS278" s="221"/>
      <c r="QQT278" s="221"/>
      <c r="QQU278" s="221"/>
      <c r="QQV278" s="221"/>
      <c r="QQW278" s="221"/>
      <c r="QQX278" s="221"/>
      <c r="QQY278" s="221"/>
      <c r="QQZ278" s="221"/>
      <c r="QRA278" s="221"/>
      <c r="QRB278" s="221"/>
      <c r="QRC278" s="221"/>
      <c r="QRD278" s="221"/>
      <c r="QRE278" s="221"/>
      <c r="QRF278" s="221"/>
      <c r="QRG278" s="221"/>
      <c r="QRH278" s="221"/>
      <c r="QRI278" s="221"/>
      <c r="QRJ278" s="221"/>
      <c r="QRK278" s="221"/>
      <c r="QRL278" s="221"/>
      <c r="QRM278" s="221"/>
      <c r="QRN278" s="221"/>
      <c r="QRO278" s="221"/>
      <c r="QRP278" s="221"/>
      <c r="QRQ278" s="221"/>
      <c r="QRR278" s="221"/>
      <c r="QRS278" s="221"/>
      <c r="QRT278" s="221"/>
      <c r="QRU278" s="221"/>
      <c r="QRV278" s="221"/>
      <c r="QRW278" s="221"/>
      <c r="QRX278" s="221"/>
      <c r="QRY278" s="221"/>
      <c r="QRZ278" s="221"/>
      <c r="QSA278" s="221"/>
      <c r="QSB278" s="221"/>
      <c r="QSC278" s="221"/>
      <c r="QSD278" s="221"/>
      <c r="QSE278" s="221"/>
      <c r="QSF278" s="221"/>
      <c r="QSG278" s="221"/>
      <c r="QSH278" s="221"/>
      <c r="QSI278" s="221"/>
      <c r="QSJ278" s="221"/>
      <c r="QSK278" s="221"/>
      <c r="QSL278" s="221"/>
      <c r="QSM278" s="221"/>
      <c r="QSN278" s="221"/>
      <c r="QSO278" s="221"/>
      <c r="QSP278" s="221"/>
      <c r="QSQ278" s="221"/>
      <c r="QSR278" s="221"/>
      <c r="QSS278" s="221"/>
      <c r="QST278" s="221"/>
      <c r="QSU278" s="221"/>
      <c r="QSV278" s="221"/>
      <c r="QSW278" s="221"/>
      <c r="QSX278" s="221"/>
      <c r="QSY278" s="221"/>
      <c r="QSZ278" s="221"/>
      <c r="QTA278" s="221"/>
      <c r="QTB278" s="221"/>
      <c r="QTC278" s="221"/>
      <c r="QTD278" s="221"/>
      <c r="QTE278" s="221"/>
      <c r="QTF278" s="221"/>
      <c r="QTG278" s="221"/>
      <c r="QTH278" s="221"/>
      <c r="QTI278" s="221"/>
      <c r="QTJ278" s="221"/>
      <c r="QTK278" s="221"/>
      <c r="QTL278" s="221"/>
      <c r="QTM278" s="221"/>
      <c r="QTN278" s="221"/>
      <c r="QTO278" s="221"/>
      <c r="QTP278" s="221"/>
      <c r="QTQ278" s="221"/>
      <c r="QTR278" s="221"/>
      <c r="QTS278" s="221"/>
      <c r="QTT278" s="221"/>
      <c r="QTU278" s="221"/>
      <c r="QTV278" s="221"/>
      <c r="QTW278" s="221"/>
      <c r="QTX278" s="221"/>
      <c r="QTY278" s="221"/>
      <c r="QTZ278" s="221"/>
      <c r="QUA278" s="221"/>
      <c r="QUB278" s="221"/>
      <c r="QUC278" s="221"/>
      <c r="QUD278" s="221"/>
      <c r="QUE278" s="221"/>
      <c r="QUF278" s="221"/>
      <c r="QUG278" s="221"/>
      <c r="QUH278" s="221"/>
      <c r="QUI278" s="221"/>
      <c r="QUJ278" s="221"/>
      <c r="QUK278" s="221"/>
      <c r="QUL278" s="221"/>
      <c r="QUM278" s="221"/>
      <c r="QUN278" s="221"/>
      <c r="QUO278" s="221"/>
      <c r="QUP278" s="221"/>
      <c r="QUQ278" s="221"/>
      <c r="QUR278" s="221"/>
      <c r="QUS278" s="221"/>
      <c r="QUT278" s="221"/>
      <c r="QUU278" s="221"/>
      <c r="QUV278" s="221"/>
      <c r="QUW278" s="221"/>
      <c r="QUX278" s="221"/>
      <c r="QUY278" s="221"/>
      <c r="QUZ278" s="221"/>
      <c r="QVA278" s="221"/>
      <c r="QVB278" s="221"/>
      <c r="QVC278" s="221"/>
      <c r="QVD278" s="221"/>
      <c r="QVE278" s="221"/>
      <c r="QVF278" s="221"/>
      <c r="QVG278" s="221"/>
      <c r="QVH278" s="221"/>
      <c r="QVI278" s="221"/>
      <c r="QVJ278" s="221"/>
      <c r="QVK278" s="221"/>
      <c r="QVL278" s="221"/>
      <c r="QVM278" s="221"/>
      <c r="QVN278" s="221"/>
      <c r="QVO278" s="221"/>
      <c r="QVP278" s="221"/>
      <c r="QVQ278" s="221"/>
      <c r="QVR278" s="221"/>
      <c r="QVS278" s="221"/>
      <c r="QVT278" s="221"/>
      <c r="QVU278" s="221"/>
      <c r="QVV278" s="221"/>
      <c r="QVW278" s="221"/>
      <c r="QVX278" s="221"/>
      <c r="QVY278" s="221"/>
      <c r="QVZ278" s="221"/>
      <c r="QWA278" s="221"/>
      <c r="QWB278" s="221"/>
      <c r="QWC278" s="221"/>
      <c r="QWD278" s="221"/>
      <c r="QWE278" s="221"/>
      <c r="QWF278" s="221"/>
      <c r="QWG278" s="221"/>
      <c r="QWH278" s="221"/>
      <c r="QWI278" s="221"/>
      <c r="QWJ278" s="221"/>
      <c r="QWK278" s="221"/>
      <c r="QWL278" s="221"/>
      <c r="QWM278" s="221"/>
      <c r="QWN278" s="221"/>
      <c r="QWO278" s="221"/>
      <c r="QWP278" s="221"/>
      <c r="QWQ278" s="221"/>
      <c r="QWR278" s="221"/>
      <c r="QWS278" s="221"/>
      <c r="QWT278" s="221"/>
      <c r="QWU278" s="221"/>
      <c r="QWV278" s="221"/>
      <c r="QWW278" s="221"/>
      <c r="QWX278" s="221"/>
      <c r="QWY278" s="221"/>
      <c r="QWZ278" s="221"/>
      <c r="QXA278" s="221"/>
      <c r="QXB278" s="221"/>
      <c r="QXC278" s="221"/>
      <c r="QXD278" s="221"/>
      <c r="QXE278" s="221"/>
      <c r="QXF278" s="221"/>
      <c r="QXG278" s="221"/>
      <c r="QXH278" s="221"/>
      <c r="QXI278" s="221"/>
      <c r="QXJ278" s="221"/>
      <c r="QXK278" s="221"/>
      <c r="QXL278" s="221"/>
      <c r="QXM278" s="221"/>
      <c r="QXN278" s="221"/>
      <c r="QXO278" s="221"/>
      <c r="QXP278" s="221"/>
      <c r="QXQ278" s="221"/>
      <c r="QXR278" s="221"/>
      <c r="QXS278" s="221"/>
      <c r="QXT278" s="221"/>
      <c r="QXU278" s="221"/>
      <c r="QXV278" s="221"/>
      <c r="QXW278" s="221"/>
      <c r="QXX278" s="221"/>
      <c r="QXY278" s="221"/>
      <c r="QXZ278" s="221"/>
      <c r="QYA278" s="221"/>
      <c r="QYB278" s="221"/>
      <c r="QYC278" s="221"/>
      <c r="QYD278" s="221"/>
      <c r="QYE278" s="221"/>
      <c r="QYF278" s="221"/>
      <c r="QYG278" s="221"/>
      <c r="QYH278" s="221"/>
      <c r="QYI278" s="221"/>
      <c r="QYJ278" s="221"/>
      <c r="QYK278" s="221"/>
      <c r="QYL278" s="221"/>
      <c r="QYM278" s="221"/>
      <c r="QYN278" s="221"/>
      <c r="QYO278" s="221"/>
      <c r="QYP278" s="221"/>
      <c r="QYQ278" s="221"/>
      <c r="QYR278" s="221"/>
      <c r="QYS278" s="221"/>
      <c r="QYT278" s="221"/>
      <c r="QYU278" s="221"/>
      <c r="QYV278" s="221"/>
      <c r="QYW278" s="221"/>
      <c r="QYX278" s="221"/>
      <c r="QYY278" s="221"/>
      <c r="QYZ278" s="221"/>
      <c r="QZA278" s="221"/>
      <c r="QZB278" s="221"/>
      <c r="QZC278" s="221"/>
      <c r="QZD278" s="221"/>
      <c r="QZE278" s="221"/>
      <c r="QZF278" s="221"/>
      <c r="QZG278" s="221"/>
      <c r="QZH278" s="221"/>
      <c r="QZI278" s="221"/>
      <c r="QZJ278" s="221"/>
      <c r="QZK278" s="221"/>
      <c r="QZL278" s="221"/>
      <c r="QZM278" s="221"/>
      <c r="QZN278" s="221"/>
      <c r="QZO278" s="221"/>
      <c r="QZP278" s="221"/>
      <c r="QZQ278" s="221"/>
      <c r="QZR278" s="221"/>
      <c r="QZS278" s="221"/>
      <c r="QZT278" s="221"/>
      <c r="QZU278" s="221"/>
      <c r="QZV278" s="221"/>
      <c r="QZW278" s="221"/>
      <c r="QZX278" s="221"/>
      <c r="QZY278" s="221"/>
      <c r="QZZ278" s="221"/>
      <c r="RAA278" s="221"/>
      <c r="RAB278" s="221"/>
      <c r="RAC278" s="221"/>
      <c r="RAD278" s="221"/>
      <c r="RAE278" s="221"/>
      <c r="RAF278" s="221"/>
      <c r="RAG278" s="221"/>
      <c r="RAH278" s="221"/>
      <c r="RAI278" s="221"/>
      <c r="RAJ278" s="221"/>
      <c r="RAK278" s="221"/>
      <c r="RAL278" s="221"/>
      <c r="RAM278" s="221"/>
      <c r="RAN278" s="221"/>
      <c r="RAO278" s="221"/>
      <c r="RAP278" s="221"/>
      <c r="RAQ278" s="221"/>
      <c r="RAR278" s="221"/>
      <c r="RAS278" s="221"/>
      <c r="RAT278" s="221"/>
      <c r="RAU278" s="221"/>
      <c r="RAV278" s="221"/>
      <c r="RAW278" s="221"/>
      <c r="RAX278" s="221"/>
      <c r="RAY278" s="221"/>
      <c r="RAZ278" s="221"/>
      <c r="RBA278" s="221"/>
      <c r="RBB278" s="221"/>
      <c r="RBC278" s="221"/>
      <c r="RBD278" s="221"/>
      <c r="RBE278" s="221"/>
      <c r="RBF278" s="221"/>
      <c r="RBG278" s="221"/>
      <c r="RBH278" s="221"/>
      <c r="RBI278" s="221"/>
      <c r="RBJ278" s="221"/>
      <c r="RBK278" s="221"/>
      <c r="RBL278" s="221"/>
      <c r="RBM278" s="221"/>
      <c r="RBN278" s="221"/>
      <c r="RBO278" s="221"/>
      <c r="RBP278" s="221"/>
      <c r="RBQ278" s="221"/>
      <c r="RBR278" s="221"/>
      <c r="RBS278" s="221"/>
      <c r="RBT278" s="221"/>
      <c r="RBU278" s="221"/>
      <c r="RBV278" s="221"/>
      <c r="RBW278" s="221"/>
      <c r="RBX278" s="221"/>
      <c r="RBY278" s="221"/>
      <c r="RBZ278" s="221"/>
      <c r="RCA278" s="221"/>
      <c r="RCB278" s="221"/>
      <c r="RCC278" s="221"/>
      <c r="RCD278" s="221"/>
      <c r="RCE278" s="221"/>
      <c r="RCF278" s="221"/>
      <c r="RCG278" s="221"/>
      <c r="RCH278" s="221"/>
      <c r="RCI278" s="221"/>
      <c r="RCJ278" s="221"/>
      <c r="RCK278" s="221"/>
      <c r="RCL278" s="221"/>
      <c r="RCM278" s="221"/>
      <c r="RCN278" s="221"/>
      <c r="RCO278" s="221"/>
      <c r="RCP278" s="221"/>
      <c r="RCQ278" s="221"/>
      <c r="RCR278" s="221"/>
      <c r="RCS278" s="221"/>
      <c r="RCT278" s="221"/>
      <c r="RCU278" s="221"/>
      <c r="RCV278" s="221"/>
      <c r="RCW278" s="221"/>
      <c r="RCX278" s="221"/>
      <c r="RCY278" s="221"/>
      <c r="RCZ278" s="221"/>
      <c r="RDA278" s="221"/>
      <c r="RDB278" s="221"/>
      <c r="RDC278" s="221"/>
      <c r="RDD278" s="221"/>
      <c r="RDE278" s="221"/>
      <c r="RDF278" s="221"/>
      <c r="RDG278" s="221"/>
      <c r="RDH278" s="221"/>
      <c r="RDI278" s="221"/>
      <c r="RDJ278" s="221"/>
      <c r="RDK278" s="221"/>
      <c r="RDL278" s="221"/>
      <c r="RDM278" s="221"/>
      <c r="RDN278" s="221"/>
      <c r="RDO278" s="221"/>
      <c r="RDP278" s="221"/>
      <c r="RDQ278" s="221"/>
      <c r="RDR278" s="221"/>
      <c r="RDS278" s="221"/>
      <c r="RDT278" s="221"/>
      <c r="RDU278" s="221"/>
      <c r="RDV278" s="221"/>
      <c r="RDW278" s="221"/>
      <c r="RDX278" s="221"/>
      <c r="RDY278" s="221"/>
      <c r="RDZ278" s="221"/>
      <c r="REA278" s="221"/>
      <c r="REB278" s="221"/>
      <c r="REC278" s="221"/>
      <c r="RED278" s="221"/>
      <c r="REE278" s="221"/>
      <c r="REF278" s="221"/>
      <c r="REG278" s="221"/>
      <c r="REH278" s="221"/>
      <c r="REI278" s="221"/>
      <c r="REJ278" s="221"/>
      <c r="REK278" s="221"/>
      <c r="REL278" s="221"/>
      <c r="REM278" s="221"/>
      <c r="REN278" s="221"/>
      <c r="REO278" s="221"/>
      <c r="REP278" s="221"/>
      <c r="REQ278" s="221"/>
      <c r="RER278" s="221"/>
      <c r="RES278" s="221"/>
      <c r="RET278" s="221"/>
      <c r="REU278" s="221"/>
      <c r="REV278" s="221"/>
      <c r="REW278" s="221"/>
      <c r="REX278" s="221"/>
      <c r="REY278" s="221"/>
      <c r="REZ278" s="221"/>
      <c r="RFA278" s="221"/>
      <c r="RFB278" s="221"/>
      <c r="RFC278" s="221"/>
      <c r="RFD278" s="221"/>
      <c r="RFE278" s="221"/>
      <c r="RFF278" s="221"/>
      <c r="RFG278" s="221"/>
      <c r="RFH278" s="221"/>
      <c r="RFI278" s="221"/>
      <c r="RFJ278" s="221"/>
      <c r="RFK278" s="221"/>
      <c r="RFL278" s="221"/>
      <c r="RFM278" s="221"/>
      <c r="RFN278" s="221"/>
      <c r="RFO278" s="221"/>
      <c r="RFP278" s="221"/>
      <c r="RFQ278" s="221"/>
      <c r="RFR278" s="221"/>
      <c r="RFS278" s="221"/>
      <c r="RFT278" s="221"/>
      <c r="RFU278" s="221"/>
      <c r="RFV278" s="221"/>
      <c r="RFW278" s="221"/>
      <c r="RFX278" s="221"/>
      <c r="RFY278" s="221"/>
      <c r="RFZ278" s="221"/>
      <c r="RGA278" s="221"/>
      <c r="RGB278" s="221"/>
      <c r="RGC278" s="221"/>
      <c r="RGD278" s="221"/>
      <c r="RGE278" s="221"/>
      <c r="RGF278" s="221"/>
      <c r="RGG278" s="221"/>
      <c r="RGH278" s="221"/>
      <c r="RGI278" s="221"/>
      <c r="RGJ278" s="221"/>
      <c r="RGK278" s="221"/>
      <c r="RGL278" s="221"/>
      <c r="RGM278" s="221"/>
      <c r="RGN278" s="221"/>
      <c r="RGO278" s="221"/>
      <c r="RGP278" s="221"/>
      <c r="RGQ278" s="221"/>
      <c r="RGR278" s="221"/>
      <c r="RGS278" s="221"/>
      <c r="RGT278" s="221"/>
      <c r="RGU278" s="221"/>
      <c r="RGV278" s="221"/>
      <c r="RGW278" s="221"/>
      <c r="RGX278" s="221"/>
      <c r="RGY278" s="221"/>
      <c r="RGZ278" s="221"/>
      <c r="RHA278" s="221"/>
      <c r="RHB278" s="221"/>
      <c r="RHC278" s="221"/>
      <c r="RHD278" s="221"/>
      <c r="RHE278" s="221"/>
      <c r="RHF278" s="221"/>
      <c r="RHG278" s="221"/>
      <c r="RHH278" s="221"/>
      <c r="RHI278" s="221"/>
      <c r="RHJ278" s="221"/>
      <c r="RHK278" s="221"/>
      <c r="RHL278" s="221"/>
      <c r="RHM278" s="221"/>
      <c r="RHN278" s="221"/>
      <c r="RHO278" s="221"/>
      <c r="RHP278" s="221"/>
      <c r="RHQ278" s="221"/>
      <c r="RHR278" s="221"/>
      <c r="RHS278" s="221"/>
      <c r="RHT278" s="221"/>
      <c r="RHU278" s="221"/>
      <c r="RHV278" s="221"/>
      <c r="RHW278" s="221"/>
      <c r="RHX278" s="221"/>
      <c r="RHY278" s="221"/>
      <c r="RHZ278" s="221"/>
      <c r="RIA278" s="221"/>
      <c r="RIB278" s="221"/>
      <c r="RIC278" s="221"/>
      <c r="RID278" s="221"/>
      <c r="RIE278" s="221"/>
      <c r="RIF278" s="221"/>
      <c r="RIG278" s="221"/>
      <c r="RIH278" s="221"/>
      <c r="RII278" s="221"/>
      <c r="RIJ278" s="221"/>
      <c r="RIK278" s="221"/>
      <c r="RIL278" s="221"/>
      <c r="RIM278" s="221"/>
      <c r="RIN278" s="221"/>
      <c r="RIO278" s="221"/>
      <c r="RIP278" s="221"/>
      <c r="RIQ278" s="221"/>
      <c r="RIR278" s="221"/>
      <c r="RIS278" s="221"/>
      <c r="RIT278" s="221"/>
      <c r="RIU278" s="221"/>
      <c r="RIV278" s="221"/>
      <c r="RIW278" s="221"/>
      <c r="RIX278" s="221"/>
      <c r="RIY278" s="221"/>
      <c r="RIZ278" s="221"/>
      <c r="RJA278" s="221"/>
      <c r="RJB278" s="221"/>
      <c r="RJC278" s="221"/>
      <c r="RJD278" s="221"/>
      <c r="RJE278" s="221"/>
      <c r="RJF278" s="221"/>
      <c r="RJG278" s="221"/>
      <c r="RJH278" s="221"/>
      <c r="RJI278" s="221"/>
      <c r="RJJ278" s="221"/>
      <c r="RJK278" s="221"/>
      <c r="RJL278" s="221"/>
      <c r="RJM278" s="221"/>
      <c r="RJN278" s="221"/>
      <c r="RJO278" s="221"/>
      <c r="RJP278" s="221"/>
      <c r="RJQ278" s="221"/>
      <c r="RJR278" s="221"/>
      <c r="RJS278" s="221"/>
      <c r="RJT278" s="221"/>
      <c r="RJU278" s="221"/>
      <c r="RJV278" s="221"/>
      <c r="RJW278" s="221"/>
      <c r="RJX278" s="221"/>
      <c r="RJY278" s="221"/>
      <c r="RJZ278" s="221"/>
      <c r="RKA278" s="221"/>
      <c r="RKB278" s="221"/>
      <c r="RKC278" s="221"/>
      <c r="RKD278" s="221"/>
      <c r="RKE278" s="221"/>
      <c r="RKF278" s="221"/>
      <c r="RKG278" s="221"/>
      <c r="RKH278" s="221"/>
      <c r="RKI278" s="221"/>
      <c r="RKJ278" s="221"/>
      <c r="RKK278" s="221"/>
      <c r="RKL278" s="221"/>
      <c r="RKM278" s="221"/>
      <c r="RKN278" s="221"/>
      <c r="RKO278" s="221"/>
      <c r="RKP278" s="221"/>
      <c r="RKQ278" s="221"/>
      <c r="RKR278" s="221"/>
      <c r="RKS278" s="221"/>
      <c r="RKT278" s="221"/>
      <c r="RKU278" s="221"/>
      <c r="RKV278" s="221"/>
      <c r="RKW278" s="221"/>
      <c r="RKX278" s="221"/>
      <c r="RKY278" s="221"/>
      <c r="RKZ278" s="221"/>
      <c r="RLA278" s="221"/>
      <c r="RLB278" s="221"/>
      <c r="RLC278" s="221"/>
      <c r="RLD278" s="221"/>
      <c r="RLE278" s="221"/>
      <c r="RLF278" s="221"/>
      <c r="RLG278" s="221"/>
      <c r="RLH278" s="221"/>
      <c r="RLI278" s="221"/>
      <c r="RLJ278" s="221"/>
      <c r="RLK278" s="221"/>
      <c r="RLL278" s="221"/>
      <c r="RLM278" s="221"/>
      <c r="RLN278" s="221"/>
      <c r="RLO278" s="221"/>
      <c r="RLP278" s="221"/>
      <c r="RLQ278" s="221"/>
      <c r="RLR278" s="221"/>
      <c r="RLS278" s="221"/>
      <c r="RLT278" s="221"/>
      <c r="RLU278" s="221"/>
      <c r="RLV278" s="221"/>
      <c r="RLW278" s="221"/>
      <c r="RLX278" s="221"/>
      <c r="RLY278" s="221"/>
      <c r="RLZ278" s="221"/>
      <c r="RMA278" s="221"/>
      <c r="RMB278" s="221"/>
      <c r="RMC278" s="221"/>
      <c r="RMD278" s="221"/>
      <c r="RME278" s="221"/>
      <c r="RMF278" s="221"/>
      <c r="RMG278" s="221"/>
      <c r="RMH278" s="221"/>
      <c r="RMI278" s="221"/>
      <c r="RMJ278" s="221"/>
      <c r="RMK278" s="221"/>
      <c r="RML278" s="221"/>
      <c r="RMM278" s="221"/>
      <c r="RMN278" s="221"/>
      <c r="RMO278" s="221"/>
      <c r="RMP278" s="221"/>
      <c r="RMQ278" s="221"/>
      <c r="RMR278" s="221"/>
      <c r="RMS278" s="221"/>
      <c r="RMT278" s="221"/>
      <c r="RMU278" s="221"/>
      <c r="RMV278" s="221"/>
      <c r="RMW278" s="221"/>
      <c r="RMX278" s="221"/>
      <c r="RMY278" s="221"/>
      <c r="RMZ278" s="221"/>
      <c r="RNA278" s="221"/>
      <c r="RNB278" s="221"/>
      <c r="RNC278" s="221"/>
      <c r="RND278" s="221"/>
      <c r="RNE278" s="221"/>
      <c r="RNF278" s="221"/>
      <c r="RNG278" s="221"/>
      <c r="RNH278" s="221"/>
      <c r="RNI278" s="221"/>
      <c r="RNJ278" s="221"/>
      <c r="RNK278" s="221"/>
      <c r="RNL278" s="221"/>
      <c r="RNM278" s="221"/>
      <c r="RNN278" s="221"/>
      <c r="RNO278" s="221"/>
      <c r="RNP278" s="221"/>
      <c r="RNQ278" s="221"/>
      <c r="RNR278" s="221"/>
      <c r="RNS278" s="221"/>
      <c r="RNT278" s="221"/>
      <c r="RNU278" s="221"/>
      <c r="RNV278" s="221"/>
      <c r="RNW278" s="221"/>
      <c r="RNX278" s="221"/>
      <c r="RNY278" s="221"/>
      <c r="RNZ278" s="221"/>
      <c r="ROA278" s="221"/>
      <c r="ROB278" s="221"/>
      <c r="ROC278" s="221"/>
      <c r="ROD278" s="221"/>
      <c r="ROE278" s="221"/>
      <c r="ROF278" s="221"/>
      <c r="ROG278" s="221"/>
      <c r="ROH278" s="221"/>
      <c r="ROI278" s="221"/>
      <c r="ROJ278" s="221"/>
      <c r="ROK278" s="221"/>
      <c r="ROL278" s="221"/>
      <c r="ROM278" s="221"/>
      <c r="RON278" s="221"/>
      <c r="ROO278" s="221"/>
      <c r="ROP278" s="221"/>
      <c r="ROQ278" s="221"/>
      <c r="ROR278" s="221"/>
      <c r="ROS278" s="221"/>
      <c r="ROT278" s="221"/>
      <c r="ROU278" s="221"/>
      <c r="ROV278" s="221"/>
      <c r="ROW278" s="221"/>
      <c r="ROX278" s="221"/>
      <c r="ROY278" s="221"/>
      <c r="ROZ278" s="221"/>
      <c r="RPA278" s="221"/>
      <c r="RPB278" s="221"/>
      <c r="RPC278" s="221"/>
      <c r="RPD278" s="221"/>
      <c r="RPE278" s="221"/>
      <c r="RPF278" s="221"/>
      <c r="RPG278" s="221"/>
      <c r="RPH278" s="221"/>
      <c r="RPI278" s="221"/>
      <c r="RPJ278" s="221"/>
      <c r="RPK278" s="221"/>
      <c r="RPL278" s="221"/>
      <c r="RPM278" s="221"/>
      <c r="RPN278" s="221"/>
      <c r="RPO278" s="221"/>
      <c r="RPP278" s="221"/>
      <c r="RPQ278" s="221"/>
      <c r="RPR278" s="221"/>
      <c r="RPS278" s="221"/>
      <c r="RPT278" s="221"/>
      <c r="RPU278" s="221"/>
      <c r="RPV278" s="221"/>
      <c r="RPW278" s="221"/>
      <c r="RPX278" s="221"/>
      <c r="RPY278" s="221"/>
      <c r="RPZ278" s="221"/>
      <c r="RQA278" s="221"/>
      <c r="RQB278" s="221"/>
      <c r="RQC278" s="221"/>
      <c r="RQD278" s="221"/>
      <c r="RQE278" s="221"/>
      <c r="RQF278" s="221"/>
      <c r="RQG278" s="221"/>
      <c r="RQH278" s="221"/>
      <c r="RQI278" s="221"/>
      <c r="RQJ278" s="221"/>
      <c r="RQK278" s="221"/>
      <c r="RQL278" s="221"/>
      <c r="RQM278" s="221"/>
      <c r="RQN278" s="221"/>
      <c r="RQO278" s="221"/>
      <c r="RQP278" s="221"/>
      <c r="RQQ278" s="221"/>
      <c r="RQR278" s="221"/>
      <c r="RQS278" s="221"/>
      <c r="RQT278" s="221"/>
      <c r="RQU278" s="221"/>
      <c r="RQV278" s="221"/>
      <c r="RQW278" s="221"/>
      <c r="RQX278" s="221"/>
      <c r="RQY278" s="221"/>
      <c r="RQZ278" s="221"/>
      <c r="RRA278" s="221"/>
      <c r="RRB278" s="221"/>
      <c r="RRC278" s="221"/>
      <c r="RRD278" s="221"/>
      <c r="RRE278" s="221"/>
      <c r="RRF278" s="221"/>
      <c r="RRG278" s="221"/>
      <c r="RRH278" s="221"/>
      <c r="RRI278" s="221"/>
      <c r="RRJ278" s="221"/>
      <c r="RRK278" s="221"/>
      <c r="RRL278" s="221"/>
      <c r="RRM278" s="221"/>
      <c r="RRN278" s="221"/>
      <c r="RRO278" s="221"/>
      <c r="RRP278" s="221"/>
      <c r="RRQ278" s="221"/>
      <c r="RRR278" s="221"/>
      <c r="RRS278" s="221"/>
      <c r="RRT278" s="221"/>
      <c r="RRU278" s="221"/>
      <c r="RRV278" s="221"/>
      <c r="RRW278" s="221"/>
      <c r="RRX278" s="221"/>
      <c r="RRY278" s="221"/>
      <c r="RRZ278" s="221"/>
      <c r="RSA278" s="221"/>
      <c r="RSB278" s="221"/>
      <c r="RSC278" s="221"/>
      <c r="RSD278" s="221"/>
      <c r="RSE278" s="221"/>
      <c r="RSF278" s="221"/>
      <c r="RSG278" s="221"/>
      <c r="RSH278" s="221"/>
      <c r="RSI278" s="221"/>
      <c r="RSJ278" s="221"/>
      <c r="RSK278" s="221"/>
      <c r="RSL278" s="221"/>
      <c r="RSM278" s="221"/>
      <c r="RSN278" s="221"/>
      <c r="RSO278" s="221"/>
      <c r="RSP278" s="221"/>
      <c r="RSQ278" s="221"/>
      <c r="RSR278" s="221"/>
      <c r="RSS278" s="221"/>
      <c r="RST278" s="221"/>
      <c r="RSU278" s="221"/>
      <c r="RSV278" s="221"/>
      <c r="RSW278" s="221"/>
      <c r="RSX278" s="221"/>
      <c r="RSY278" s="221"/>
      <c r="RSZ278" s="221"/>
      <c r="RTA278" s="221"/>
      <c r="RTB278" s="221"/>
      <c r="RTC278" s="221"/>
      <c r="RTD278" s="221"/>
      <c r="RTE278" s="221"/>
      <c r="RTF278" s="221"/>
      <c r="RTG278" s="221"/>
      <c r="RTH278" s="221"/>
      <c r="RTI278" s="221"/>
      <c r="RTJ278" s="221"/>
      <c r="RTK278" s="221"/>
      <c r="RTL278" s="221"/>
      <c r="RTM278" s="221"/>
      <c r="RTN278" s="221"/>
      <c r="RTO278" s="221"/>
      <c r="RTP278" s="221"/>
      <c r="RTQ278" s="221"/>
      <c r="RTR278" s="221"/>
      <c r="RTS278" s="221"/>
      <c r="RTT278" s="221"/>
      <c r="RTU278" s="221"/>
      <c r="RTV278" s="221"/>
      <c r="RTW278" s="221"/>
      <c r="RTX278" s="221"/>
      <c r="RTY278" s="221"/>
      <c r="RTZ278" s="221"/>
      <c r="RUA278" s="221"/>
      <c r="RUB278" s="221"/>
      <c r="RUC278" s="221"/>
      <c r="RUD278" s="221"/>
      <c r="RUE278" s="221"/>
      <c r="RUF278" s="221"/>
      <c r="RUG278" s="221"/>
      <c r="RUH278" s="221"/>
      <c r="RUI278" s="221"/>
      <c r="RUJ278" s="221"/>
      <c r="RUK278" s="221"/>
      <c r="RUL278" s="221"/>
      <c r="RUM278" s="221"/>
      <c r="RUN278" s="221"/>
      <c r="RUO278" s="221"/>
      <c r="RUP278" s="221"/>
      <c r="RUQ278" s="221"/>
      <c r="RUR278" s="221"/>
      <c r="RUS278" s="221"/>
      <c r="RUT278" s="221"/>
      <c r="RUU278" s="221"/>
      <c r="RUV278" s="221"/>
      <c r="RUW278" s="221"/>
      <c r="RUX278" s="221"/>
      <c r="RUY278" s="221"/>
      <c r="RUZ278" s="221"/>
      <c r="RVA278" s="221"/>
      <c r="RVB278" s="221"/>
      <c r="RVC278" s="221"/>
      <c r="RVD278" s="221"/>
      <c r="RVE278" s="221"/>
      <c r="RVF278" s="221"/>
      <c r="RVG278" s="221"/>
      <c r="RVH278" s="221"/>
      <c r="RVI278" s="221"/>
      <c r="RVJ278" s="221"/>
      <c r="RVK278" s="221"/>
      <c r="RVL278" s="221"/>
      <c r="RVM278" s="221"/>
      <c r="RVN278" s="221"/>
      <c r="RVO278" s="221"/>
      <c r="RVP278" s="221"/>
      <c r="RVQ278" s="221"/>
      <c r="RVR278" s="221"/>
      <c r="RVS278" s="221"/>
      <c r="RVT278" s="221"/>
      <c r="RVU278" s="221"/>
      <c r="RVV278" s="221"/>
      <c r="RVW278" s="221"/>
      <c r="RVX278" s="221"/>
      <c r="RVY278" s="221"/>
      <c r="RVZ278" s="221"/>
      <c r="RWA278" s="221"/>
      <c r="RWB278" s="221"/>
      <c r="RWC278" s="221"/>
      <c r="RWD278" s="221"/>
      <c r="RWE278" s="221"/>
      <c r="RWF278" s="221"/>
      <c r="RWG278" s="221"/>
      <c r="RWH278" s="221"/>
      <c r="RWI278" s="221"/>
      <c r="RWJ278" s="221"/>
      <c r="RWK278" s="221"/>
      <c r="RWL278" s="221"/>
      <c r="RWM278" s="221"/>
      <c r="RWN278" s="221"/>
      <c r="RWO278" s="221"/>
      <c r="RWP278" s="221"/>
      <c r="RWQ278" s="221"/>
      <c r="RWR278" s="221"/>
      <c r="RWS278" s="221"/>
      <c r="RWT278" s="221"/>
      <c r="RWU278" s="221"/>
      <c r="RWV278" s="221"/>
      <c r="RWW278" s="221"/>
      <c r="RWX278" s="221"/>
      <c r="RWY278" s="221"/>
      <c r="RWZ278" s="221"/>
      <c r="RXA278" s="221"/>
      <c r="RXB278" s="221"/>
      <c r="RXC278" s="221"/>
      <c r="RXD278" s="221"/>
      <c r="RXE278" s="221"/>
      <c r="RXF278" s="221"/>
      <c r="RXG278" s="221"/>
      <c r="RXH278" s="221"/>
      <c r="RXI278" s="221"/>
      <c r="RXJ278" s="221"/>
      <c r="RXK278" s="221"/>
      <c r="RXL278" s="221"/>
      <c r="RXM278" s="221"/>
      <c r="RXN278" s="221"/>
      <c r="RXO278" s="221"/>
      <c r="RXP278" s="221"/>
      <c r="RXQ278" s="221"/>
      <c r="RXR278" s="221"/>
      <c r="RXS278" s="221"/>
      <c r="RXT278" s="221"/>
      <c r="RXU278" s="221"/>
      <c r="RXV278" s="221"/>
      <c r="RXW278" s="221"/>
      <c r="RXX278" s="221"/>
      <c r="RXY278" s="221"/>
      <c r="RXZ278" s="221"/>
      <c r="RYA278" s="221"/>
      <c r="RYB278" s="221"/>
      <c r="RYC278" s="221"/>
      <c r="RYD278" s="221"/>
      <c r="RYE278" s="221"/>
      <c r="RYF278" s="221"/>
      <c r="RYG278" s="221"/>
      <c r="RYH278" s="221"/>
      <c r="RYI278" s="221"/>
      <c r="RYJ278" s="221"/>
      <c r="RYK278" s="221"/>
      <c r="RYL278" s="221"/>
      <c r="RYM278" s="221"/>
      <c r="RYN278" s="221"/>
      <c r="RYO278" s="221"/>
      <c r="RYP278" s="221"/>
      <c r="RYQ278" s="221"/>
      <c r="RYR278" s="221"/>
      <c r="RYS278" s="221"/>
      <c r="RYT278" s="221"/>
      <c r="RYU278" s="221"/>
      <c r="RYV278" s="221"/>
      <c r="RYW278" s="221"/>
      <c r="RYX278" s="221"/>
      <c r="RYY278" s="221"/>
      <c r="RYZ278" s="221"/>
      <c r="RZA278" s="221"/>
      <c r="RZB278" s="221"/>
      <c r="RZC278" s="221"/>
      <c r="RZD278" s="221"/>
      <c r="RZE278" s="221"/>
      <c r="RZF278" s="221"/>
      <c r="RZG278" s="221"/>
      <c r="RZH278" s="221"/>
      <c r="RZI278" s="221"/>
      <c r="RZJ278" s="221"/>
      <c r="RZK278" s="221"/>
      <c r="RZL278" s="221"/>
      <c r="RZM278" s="221"/>
      <c r="RZN278" s="221"/>
      <c r="RZO278" s="221"/>
      <c r="RZP278" s="221"/>
      <c r="RZQ278" s="221"/>
      <c r="RZR278" s="221"/>
      <c r="RZS278" s="221"/>
      <c r="RZT278" s="221"/>
      <c r="RZU278" s="221"/>
      <c r="RZV278" s="221"/>
      <c r="RZW278" s="221"/>
      <c r="RZX278" s="221"/>
      <c r="RZY278" s="221"/>
      <c r="RZZ278" s="221"/>
      <c r="SAA278" s="221"/>
      <c r="SAB278" s="221"/>
      <c r="SAC278" s="221"/>
      <c r="SAD278" s="221"/>
      <c r="SAE278" s="221"/>
      <c r="SAF278" s="221"/>
      <c r="SAG278" s="221"/>
      <c r="SAH278" s="221"/>
      <c r="SAI278" s="221"/>
      <c r="SAJ278" s="221"/>
      <c r="SAK278" s="221"/>
      <c r="SAL278" s="221"/>
      <c r="SAM278" s="221"/>
      <c r="SAN278" s="221"/>
      <c r="SAO278" s="221"/>
      <c r="SAP278" s="221"/>
      <c r="SAQ278" s="221"/>
      <c r="SAR278" s="221"/>
      <c r="SAS278" s="221"/>
      <c r="SAT278" s="221"/>
      <c r="SAU278" s="221"/>
      <c r="SAV278" s="221"/>
      <c r="SAW278" s="221"/>
      <c r="SAX278" s="221"/>
      <c r="SAY278" s="221"/>
      <c r="SAZ278" s="221"/>
      <c r="SBA278" s="221"/>
      <c r="SBB278" s="221"/>
      <c r="SBC278" s="221"/>
      <c r="SBD278" s="221"/>
      <c r="SBE278" s="221"/>
      <c r="SBF278" s="221"/>
      <c r="SBG278" s="221"/>
      <c r="SBH278" s="221"/>
      <c r="SBI278" s="221"/>
      <c r="SBJ278" s="221"/>
      <c r="SBK278" s="221"/>
      <c r="SBL278" s="221"/>
      <c r="SBM278" s="221"/>
      <c r="SBN278" s="221"/>
      <c r="SBO278" s="221"/>
      <c r="SBP278" s="221"/>
      <c r="SBQ278" s="221"/>
      <c r="SBR278" s="221"/>
      <c r="SBS278" s="221"/>
      <c r="SBT278" s="221"/>
      <c r="SBU278" s="221"/>
      <c r="SBV278" s="221"/>
      <c r="SBW278" s="221"/>
      <c r="SBX278" s="221"/>
      <c r="SBY278" s="221"/>
      <c r="SBZ278" s="221"/>
      <c r="SCA278" s="221"/>
      <c r="SCB278" s="221"/>
      <c r="SCC278" s="221"/>
      <c r="SCD278" s="221"/>
      <c r="SCE278" s="221"/>
      <c r="SCF278" s="221"/>
      <c r="SCG278" s="221"/>
      <c r="SCH278" s="221"/>
      <c r="SCI278" s="221"/>
      <c r="SCJ278" s="221"/>
      <c r="SCK278" s="221"/>
      <c r="SCL278" s="221"/>
      <c r="SCM278" s="221"/>
      <c r="SCN278" s="221"/>
      <c r="SCO278" s="221"/>
      <c r="SCP278" s="221"/>
      <c r="SCQ278" s="221"/>
      <c r="SCR278" s="221"/>
      <c r="SCS278" s="221"/>
      <c r="SCT278" s="221"/>
      <c r="SCU278" s="221"/>
      <c r="SCV278" s="221"/>
      <c r="SCW278" s="221"/>
      <c r="SCX278" s="221"/>
      <c r="SCY278" s="221"/>
      <c r="SCZ278" s="221"/>
      <c r="SDA278" s="221"/>
      <c r="SDB278" s="221"/>
      <c r="SDC278" s="221"/>
      <c r="SDD278" s="221"/>
      <c r="SDE278" s="221"/>
      <c r="SDF278" s="221"/>
      <c r="SDG278" s="221"/>
      <c r="SDH278" s="221"/>
      <c r="SDI278" s="221"/>
      <c r="SDJ278" s="221"/>
      <c r="SDK278" s="221"/>
      <c r="SDL278" s="221"/>
      <c r="SDM278" s="221"/>
      <c r="SDN278" s="221"/>
      <c r="SDO278" s="221"/>
      <c r="SDP278" s="221"/>
      <c r="SDQ278" s="221"/>
      <c r="SDR278" s="221"/>
      <c r="SDS278" s="221"/>
      <c r="SDT278" s="221"/>
      <c r="SDU278" s="221"/>
      <c r="SDV278" s="221"/>
      <c r="SDW278" s="221"/>
      <c r="SDX278" s="221"/>
      <c r="SDY278" s="221"/>
      <c r="SDZ278" s="221"/>
      <c r="SEA278" s="221"/>
      <c r="SEB278" s="221"/>
      <c r="SEC278" s="221"/>
      <c r="SED278" s="221"/>
      <c r="SEE278" s="221"/>
      <c r="SEF278" s="221"/>
      <c r="SEG278" s="221"/>
      <c r="SEH278" s="221"/>
      <c r="SEI278" s="221"/>
      <c r="SEJ278" s="221"/>
      <c r="SEK278" s="221"/>
      <c r="SEL278" s="221"/>
      <c r="SEM278" s="221"/>
      <c r="SEN278" s="221"/>
      <c r="SEO278" s="221"/>
      <c r="SEP278" s="221"/>
      <c r="SEQ278" s="221"/>
      <c r="SER278" s="221"/>
      <c r="SES278" s="221"/>
      <c r="SET278" s="221"/>
      <c r="SEU278" s="221"/>
      <c r="SEV278" s="221"/>
      <c r="SEW278" s="221"/>
      <c r="SEX278" s="221"/>
      <c r="SEY278" s="221"/>
      <c r="SEZ278" s="221"/>
      <c r="SFA278" s="221"/>
      <c r="SFB278" s="221"/>
      <c r="SFC278" s="221"/>
      <c r="SFD278" s="221"/>
      <c r="SFE278" s="221"/>
      <c r="SFF278" s="221"/>
      <c r="SFG278" s="221"/>
      <c r="SFH278" s="221"/>
      <c r="SFI278" s="221"/>
      <c r="SFJ278" s="221"/>
      <c r="SFK278" s="221"/>
      <c r="SFL278" s="221"/>
      <c r="SFM278" s="221"/>
      <c r="SFN278" s="221"/>
      <c r="SFO278" s="221"/>
      <c r="SFP278" s="221"/>
      <c r="SFQ278" s="221"/>
      <c r="SFR278" s="221"/>
      <c r="SFS278" s="221"/>
      <c r="SFT278" s="221"/>
      <c r="SFU278" s="221"/>
      <c r="SFV278" s="221"/>
      <c r="SFW278" s="221"/>
      <c r="SFX278" s="221"/>
      <c r="SFY278" s="221"/>
      <c r="SFZ278" s="221"/>
      <c r="SGA278" s="221"/>
      <c r="SGB278" s="221"/>
      <c r="SGC278" s="221"/>
      <c r="SGD278" s="221"/>
      <c r="SGE278" s="221"/>
      <c r="SGF278" s="221"/>
      <c r="SGG278" s="221"/>
      <c r="SGH278" s="221"/>
      <c r="SGI278" s="221"/>
      <c r="SGJ278" s="221"/>
      <c r="SGK278" s="221"/>
      <c r="SGL278" s="221"/>
      <c r="SGM278" s="221"/>
      <c r="SGN278" s="221"/>
      <c r="SGO278" s="221"/>
      <c r="SGP278" s="221"/>
      <c r="SGQ278" s="221"/>
      <c r="SGR278" s="221"/>
      <c r="SGS278" s="221"/>
      <c r="SGT278" s="221"/>
      <c r="SGU278" s="221"/>
      <c r="SGV278" s="221"/>
      <c r="SGW278" s="221"/>
      <c r="SGX278" s="221"/>
      <c r="SGY278" s="221"/>
      <c r="SGZ278" s="221"/>
      <c r="SHA278" s="221"/>
      <c r="SHB278" s="221"/>
      <c r="SHC278" s="221"/>
      <c r="SHD278" s="221"/>
      <c r="SHE278" s="221"/>
      <c r="SHF278" s="221"/>
      <c r="SHG278" s="221"/>
      <c r="SHH278" s="221"/>
      <c r="SHI278" s="221"/>
      <c r="SHJ278" s="221"/>
      <c r="SHK278" s="221"/>
      <c r="SHL278" s="221"/>
      <c r="SHM278" s="221"/>
      <c r="SHN278" s="221"/>
      <c r="SHO278" s="221"/>
      <c r="SHP278" s="221"/>
      <c r="SHQ278" s="221"/>
      <c r="SHR278" s="221"/>
      <c r="SHS278" s="221"/>
      <c r="SHT278" s="221"/>
      <c r="SHU278" s="221"/>
      <c r="SHV278" s="221"/>
      <c r="SHW278" s="221"/>
      <c r="SHX278" s="221"/>
      <c r="SHY278" s="221"/>
      <c r="SHZ278" s="221"/>
      <c r="SIA278" s="221"/>
      <c r="SIB278" s="221"/>
      <c r="SIC278" s="221"/>
      <c r="SID278" s="221"/>
      <c r="SIE278" s="221"/>
      <c r="SIF278" s="221"/>
      <c r="SIG278" s="221"/>
      <c r="SIH278" s="221"/>
      <c r="SII278" s="221"/>
      <c r="SIJ278" s="221"/>
      <c r="SIK278" s="221"/>
      <c r="SIL278" s="221"/>
      <c r="SIM278" s="221"/>
      <c r="SIN278" s="221"/>
      <c r="SIO278" s="221"/>
      <c r="SIP278" s="221"/>
      <c r="SIQ278" s="221"/>
      <c r="SIR278" s="221"/>
      <c r="SIS278" s="221"/>
      <c r="SIT278" s="221"/>
      <c r="SIU278" s="221"/>
      <c r="SIV278" s="221"/>
      <c r="SIW278" s="221"/>
      <c r="SIX278" s="221"/>
      <c r="SIY278" s="221"/>
      <c r="SIZ278" s="221"/>
      <c r="SJA278" s="221"/>
      <c r="SJB278" s="221"/>
      <c r="SJC278" s="221"/>
      <c r="SJD278" s="221"/>
      <c r="SJE278" s="221"/>
      <c r="SJF278" s="221"/>
      <c r="SJG278" s="221"/>
      <c r="SJH278" s="221"/>
      <c r="SJI278" s="221"/>
      <c r="SJJ278" s="221"/>
      <c r="SJK278" s="221"/>
      <c r="SJL278" s="221"/>
      <c r="SJM278" s="221"/>
      <c r="SJN278" s="221"/>
      <c r="SJO278" s="221"/>
      <c r="SJP278" s="221"/>
      <c r="SJQ278" s="221"/>
      <c r="SJR278" s="221"/>
      <c r="SJS278" s="221"/>
      <c r="SJT278" s="221"/>
      <c r="SJU278" s="221"/>
      <c r="SJV278" s="221"/>
      <c r="SJW278" s="221"/>
      <c r="SJX278" s="221"/>
      <c r="SJY278" s="221"/>
      <c r="SJZ278" s="221"/>
      <c r="SKA278" s="221"/>
      <c r="SKB278" s="221"/>
      <c r="SKC278" s="221"/>
      <c r="SKD278" s="221"/>
      <c r="SKE278" s="221"/>
      <c r="SKF278" s="221"/>
      <c r="SKG278" s="221"/>
      <c r="SKH278" s="221"/>
      <c r="SKI278" s="221"/>
      <c r="SKJ278" s="221"/>
      <c r="SKK278" s="221"/>
      <c r="SKL278" s="221"/>
      <c r="SKM278" s="221"/>
      <c r="SKN278" s="221"/>
      <c r="SKO278" s="221"/>
      <c r="SKP278" s="221"/>
      <c r="SKQ278" s="221"/>
      <c r="SKR278" s="221"/>
      <c r="SKS278" s="221"/>
      <c r="SKT278" s="221"/>
      <c r="SKU278" s="221"/>
      <c r="SKV278" s="221"/>
      <c r="SKW278" s="221"/>
      <c r="SKX278" s="221"/>
      <c r="SKY278" s="221"/>
      <c r="SKZ278" s="221"/>
      <c r="SLA278" s="221"/>
      <c r="SLB278" s="221"/>
      <c r="SLC278" s="221"/>
      <c r="SLD278" s="221"/>
      <c r="SLE278" s="221"/>
      <c r="SLF278" s="221"/>
      <c r="SLG278" s="221"/>
      <c r="SLH278" s="221"/>
      <c r="SLI278" s="221"/>
      <c r="SLJ278" s="221"/>
      <c r="SLK278" s="221"/>
      <c r="SLL278" s="221"/>
      <c r="SLM278" s="221"/>
      <c r="SLN278" s="221"/>
      <c r="SLO278" s="221"/>
      <c r="SLP278" s="221"/>
      <c r="SLQ278" s="221"/>
      <c r="SLR278" s="221"/>
      <c r="SLS278" s="221"/>
      <c r="SLT278" s="221"/>
      <c r="SLU278" s="221"/>
      <c r="SLV278" s="221"/>
      <c r="SLW278" s="221"/>
      <c r="SLX278" s="221"/>
      <c r="SLY278" s="221"/>
      <c r="SLZ278" s="221"/>
      <c r="SMA278" s="221"/>
      <c r="SMB278" s="221"/>
      <c r="SMC278" s="221"/>
      <c r="SMD278" s="221"/>
      <c r="SME278" s="221"/>
      <c r="SMF278" s="221"/>
      <c r="SMG278" s="221"/>
      <c r="SMH278" s="221"/>
      <c r="SMI278" s="221"/>
      <c r="SMJ278" s="221"/>
      <c r="SMK278" s="221"/>
      <c r="SML278" s="221"/>
      <c r="SMM278" s="221"/>
      <c r="SMN278" s="221"/>
      <c r="SMO278" s="221"/>
      <c r="SMP278" s="221"/>
      <c r="SMQ278" s="221"/>
      <c r="SMR278" s="221"/>
      <c r="SMS278" s="221"/>
      <c r="SMT278" s="221"/>
      <c r="SMU278" s="221"/>
      <c r="SMV278" s="221"/>
      <c r="SMW278" s="221"/>
      <c r="SMX278" s="221"/>
      <c r="SMY278" s="221"/>
      <c r="SMZ278" s="221"/>
      <c r="SNA278" s="221"/>
      <c r="SNB278" s="221"/>
      <c r="SNC278" s="221"/>
      <c r="SND278" s="221"/>
      <c r="SNE278" s="221"/>
      <c r="SNF278" s="221"/>
      <c r="SNG278" s="221"/>
      <c r="SNH278" s="221"/>
      <c r="SNI278" s="221"/>
      <c r="SNJ278" s="221"/>
      <c r="SNK278" s="221"/>
      <c r="SNL278" s="221"/>
      <c r="SNM278" s="221"/>
      <c r="SNN278" s="221"/>
      <c r="SNO278" s="221"/>
      <c r="SNP278" s="221"/>
      <c r="SNQ278" s="221"/>
      <c r="SNR278" s="221"/>
      <c r="SNS278" s="221"/>
      <c r="SNT278" s="221"/>
      <c r="SNU278" s="221"/>
      <c r="SNV278" s="221"/>
      <c r="SNW278" s="221"/>
      <c r="SNX278" s="221"/>
      <c r="SNY278" s="221"/>
      <c r="SNZ278" s="221"/>
      <c r="SOA278" s="221"/>
      <c r="SOB278" s="221"/>
      <c r="SOC278" s="221"/>
      <c r="SOD278" s="221"/>
      <c r="SOE278" s="221"/>
      <c r="SOF278" s="221"/>
      <c r="SOG278" s="221"/>
      <c r="SOH278" s="221"/>
      <c r="SOI278" s="221"/>
      <c r="SOJ278" s="221"/>
      <c r="SOK278" s="221"/>
      <c r="SOL278" s="221"/>
      <c r="SOM278" s="221"/>
      <c r="SON278" s="221"/>
      <c r="SOO278" s="221"/>
      <c r="SOP278" s="221"/>
      <c r="SOQ278" s="221"/>
      <c r="SOR278" s="221"/>
      <c r="SOS278" s="221"/>
      <c r="SOT278" s="221"/>
      <c r="SOU278" s="221"/>
      <c r="SOV278" s="221"/>
      <c r="SOW278" s="221"/>
      <c r="SOX278" s="221"/>
      <c r="SOY278" s="221"/>
      <c r="SOZ278" s="221"/>
      <c r="SPA278" s="221"/>
      <c r="SPB278" s="221"/>
      <c r="SPC278" s="221"/>
      <c r="SPD278" s="221"/>
      <c r="SPE278" s="221"/>
      <c r="SPF278" s="221"/>
      <c r="SPG278" s="221"/>
      <c r="SPH278" s="221"/>
      <c r="SPI278" s="221"/>
      <c r="SPJ278" s="221"/>
      <c r="SPK278" s="221"/>
      <c r="SPL278" s="221"/>
      <c r="SPM278" s="221"/>
      <c r="SPN278" s="221"/>
      <c r="SPO278" s="221"/>
      <c r="SPP278" s="221"/>
      <c r="SPQ278" s="221"/>
      <c r="SPR278" s="221"/>
      <c r="SPS278" s="221"/>
      <c r="SPT278" s="221"/>
      <c r="SPU278" s="221"/>
      <c r="SPV278" s="221"/>
      <c r="SPW278" s="221"/>
      <c r="SPX278" s="221"/>
      <c r="SPY278" s="221"/>
      <c r="SPZ278" s="221"/>
      <c r="SQA278" s="221"/>
      <c r="SQB278" s="221"/>
      <c r="SQC278" s="221"/>
      <c r="SQD278" s="221"/>
      <c r="SQE278" s="221"/>
      <c r="SQF278" s="221"/>
      <c r="SQG278" s="221"/>
      <c r="SQH278" s="221"/>
      <c r="SQI278" s="221"/>
      <c r="SQJ278" s="221"/>
      <c r="SQK278" s="221"/>
      <c r="SQL278" s="221"/>
      <c r="SQM278" s="221"/>
      <c r="SQN278" s="221"/>
      <c r="SQO278" s="221"/>
      <c r="SQP278" s="221"/>
      <c r="SQQ278" s="221"/>
      <c r="SQR278" s="221"/>
      <c r="SQS278" s="221"/>
      <c r="SQT278" s="221"/>
      <c r="SQU278" s="221"/>
      <c r="SQV278" s="221"/>
      <c r="SQW278" s="221"/>
      <c r="SQX278" s="221"/>
      <c r="SQY278" s="221"/>
      <c r="SQZ278" s="221"/>
      <c r="SRA278" s="221"/>
      <c r="SRB278" s="221"/>
      <c r="SRC278" s="221"/>
      <c r="SRD278" s="221"/>
      <c r="SRE278" s="221"/>
      <c r="SRF278" s="221"/>
      <c r="SRG278" s="221"/>
      <c r="SRH278" s="221"/>
      <c r="SRI278" s="221"/>
      <c r="SRJ278" s="221"/>
      <c r="SRK278" s="221"/>
      <c r="SRL278" s="221"/>
      <c r="SRM278" s="221"/>
      <c r="SRN278" s="221"/>
      <c r="SRO278" s="221"/>
      <c r="SRP278" s="221"/>
      <c r="SRQ278" s="221"/>
      <c r="SRR278" s="221"/>
      <c r="SRS278" s="221"/>
      <c r="SRT278" s="221"/>
      <c r="SRU278" s="221"/>
      <c r="SRV278" s="221"/>
      <c r="SRW278" s="221"/>
      <c r="SRX278" s="221"/>
      <c r="SRY278" s="221"/>
      <c r="SRZ278" s="221"/>
      <c r="SSA278" s="221"/>
      <c r="SSB278" s="221"/>
      <c r="SSC278" s="221"/>
      <c r="SSD278" s="221"/>
      <c r="SSE278" s="221"/>
      <c r="SSF278" s="221"/>
      <c r="SSG278" s="221"/>
      <c r="SSH278" s="221"/>
      <c r="SSI278" s="221"/>
      <c r="SSJ278" s="221"/>
      <c r="SSK278" s="221"/>
      <c r="SSL278" s="221"/>
      <c r="SSM278" s="221"/>
      <c r="SSN278" s="221"/>
      <c r="SSO278" s="221"/>
      <c r="SSP278" s="221"/>
      <c r="SSQ278" s="221"/>
      <c r="SSR278" s="221"/>
      <c r="SSS278" s="221"/>
      <c r="SST278" s="221"/>
      <c r="SSU278" s="221"/>
      <c r="SSV278" s="221"/>
      <c r="SSW278" s="221"/>
      <c r="SSX278" s="221"/>
      <c r="SSY278" s="221"/>
      <c r="SSZ278" s="221"/>
      <c r="STA278" s="221"/>
      <c r="STB278" s="221"/>
      <c r="STC278" s="221"/>
      <c r="STD278" s="221"/>
      <c r="STE278" s="221"/>
      <c r="STF278" s="221"/>
      <c r="STG278" s="221"/>
      <c r="STH278" s="221"/>
      <c r="STI278" s="221"/>
      <c r="STJ278" s="221"/>
      <c r="STK278" s="221"/>
      <c r="STL278" s="221"/>
      <c r="STM278" s="221"/>
      <c r="STN278" s="221"/>
      <c r="STO278" s="221"/>
      <c r="STP278" s="221"/>
      <c r="STQ278" s="221"/>
      <c r="STR278" s="221"/>
      <c r="STS278" s="221"/>
      <c r="STT278" s="221"/>
      <c r="STU278" s="221"/>
      <c r="STV278" s="221"/>
      <c r="STW278" s="221"/>
      <c r="STX278" s="221"/>
      <c r="STY278" s="221"/>
      <c r="STZ278" s="221"/>
      <c r="SUA278" s="221"/>
      <c r="SUB278" s="221"/>
      <c r="SUC278" s="221"/>
      <c r="SUD278" s="221"/>
      <c r="SUE278" s="221"/>
      <c r="SUF278" s="221"/>
      <c r="SUG278" s="221"/>
      <c r="SUH278" s="221"/>
      <c r="SUI278" s="221"/>
      <c r="SUJ278" s="221"/>
      <c r="SUK278" s="221"/>
      <c r="SUL278" s="221"/>
      <c r="SUM278" s="221"/>
      <c r="SUN278" s="221"/>
      <c r="SUO278" s="221"/>
      <c r="SUP278" s="221"/>
      <c r="SUQ278" s="221"/>
      <c r="SUR278" s="221"/>
      <c r="SUS278" s="221"/>
      <c r="SUT278" s="221"/>
      <c r="SUU278" s="221"/>
      <c r="SUV278" s="221"/>
      <c r="SUW278" s="221"/>
      <c r="SUX278" s="221"/>
      <c r="SUY278" s="221"/>
      <c r="SUZ278" s="221"/>
      <c r="SVA278" s="221"/>
      <c r="SVB278" s="221"/>
      <c r="SVC278" s="221"/>
      <c r="SVD278" s="221"/>
      <c r="SVE278" s="221"/>
      <c r="SVF278" s="221"/>
      <c r="SVG278" s="221"/>
      <c r="SVH278" s="221"/>
      <c r="SVI278" s="221"/>
      <c r="SVJ278" s="221"/>
      <c r="SVK278" s="221"/>
      <c r="SVL278" s="221"/>
      <c r="SVM278" s="221"/>
      <c r="SVN278" s="221"/>
      <c r="SVO278" s="221"/>
      <c r="SVP278" s="221"/>
      <c r="SVQ278" s="221"/>
      <c r="SVR278" s="221"/>
      <c r="SVS278" s="221"/>
      <c r="SVT278" s="221"/>
      <c r="SVU278" s="221"/>
      <c r="SVV278" s="221"/>
      <c r="SVW278" s="221"/>
      <c r="SVX278" s="221"/>
      <c r="SVY278" s="221"/>
      <c r="SVZ278" s="221"/>
      <c r="SWA278" s="221"/>
      <c r="SWB278" s="221"/>
      <c r="SWC278" s="221"/>
      <c r="SWD278" s="221"/>
      <c r="SWE278" s="221"/>
      <c r="SWF278" s="221"/>
      <c r="SWG278" s="221"/>
      <c r="SWH278" s="221"/>
      <c r="SWI278" s="221"/>
      <c r="SWJ278" s="221"/>
      <c r="SWK278" s="221"/>
      <c r="SWL278" s="221"/>
      <c r="SWM278" s="221"/>
      <c r="SWN278" s="221"/>
      <c r="SWO278" s="221"/>
      <c r="SWP278" s="221"/>
      <c r="SWQ278" s="221"/>
      <c r="SWR278" s="221"/>
      <c r="SWS278" s="221"/>
      <c r="SWT278" s="221"/>
      <c r="SWU278" s="221"/>
      <c r="SWV278" s="221"/>
      <c r="SWW278" s="221"/>
      <c r="SWX278" s="221"/>
      <c r="SWY278" s="221"/>
      <c r="SWZ278" s="221"/>
      <c r="SXA278" s="221"/>
      <c r="SXB278" s="221"/>
      <c r="SXC278" s="221"/>
      <c r="SXD278" s="221"/>
      <c r="SXE278" s="221"/>
      <c r="SXF278" s="221"/>
      <c r="SXG278" s="221"/>
      <c r="SXH278" s="221"/>
      <c r="SXI278" s="221"/>
      <c r="SXJ278" s="221"/>
      <c r="SXK278" s="221"/>
      <c r="SXL278" s="221"/>
      <c r="SXM278" s="221"/>
      <c r="SXN278" s="221"/>
      <c r="SXO278" s="221"/>
      <c r="SXP278" s="221"/>
      <c r="SXQ278" s="221"/>
      <c r="SXR278" s="221"/>
      <c r="SXS278" s="221"/>
      <c r="SXT278" s="221"/>
      <c r="SXU278" s="221"/>
      <c r="SXV278" s="221"/>
      <c r="SXW278" s="221"/>
      <c r="SXX278" s="221"/>
      <c r="SXY278" s="221"/>
      <c r="SXZ278" s="221"/>
      <c r="SYA278" s="221"/>
      <c r="SYB278" s="221"/>
      <c r="SYC278" s="221"/>
      <c r="SYD278" s="221"/>
      <c r="SYE278" s="221"/>
      <c r="SYF278" s="221"/>
      <c r="SYG278" s="221"/>
      <c r="SYH278" s="221"/>
      <c r="SYI278" s="221"/>
      <c r="SYJ278" s="221"/>
      <c r="SYK278" s="221"/>
      <c r="SYL278" s="221"/>
      <c r="SYM278" s="221"/>
      <c r="SYN278" s="221"/>
      <c r="SYO278" s="221"/>
      <c r="SYP278" s="221"/>
      <c r="SYQ278" s="221"/>
      <c r="SYR278" s="221"/>
      <c r="SYS278" s="221"/>
      <c r="SYT278" s="221"/>
      <c r="SYU278" s="221"/>
      <c r="SYV278" s="221"/>
      <c r="SYW278" s="221"/>
      <c r="SYX278" s="221"/>
      <c r="SYY278" s="221"/>
      <c r="SYZ278" s="221"/>
      <c r="SZA278" s="221"/>
      <c r="SZB278" s="221"/>
      <c r="SZC278" s="221"/>
      <c r="SZD278" s="221"/>
      <c r="SZE278" s="221"/>
      <c r="SZF278" s="221"/>
      <c r="SZG278" s="221"/>
      <c r="SZH278" s="221"/>
      <c r="SZI278" s="221"/>
      <c r="SZJ278" s="221"/>
      <c r="SZK278" s="221"/>
      <c r="SZL278" s="221"/>
      <c r="SZM278" s="221"/>
      <c r="SZN278" s="221"/>
      <c r="SZO278" s="221"/>
      <c r="SZP278" s="221"/>
      <c r="SZQ278" s="221"/>
      <c r="SZR278" s="221"/>
      <c r="SZS278" s="221"/>
      <c r="SZT278" s="221"/>
      <c r="SZU278" s="221"/>
      <c r="SZV278" s="221"/>
      <c r="SZW278" s="221"/>
      <c r="SZX278" s="221"/>
      <c r="SZY278" s="221"/>
      <c r="SZZ278" s="221"/>
      <c r="TAA278" s="221"/>
      <c r="TAB278" s="221"/>
      <c r="TAC278" s="221"/>
      <c r="TAD278" s="221"/>
      <c r="TAE278" s="221"/>
      <c r="TAF278" s="221"/>
      <c r="TAG278" s="221"/>
      <c r="TAH278" s="221"/>
      <c r="TAI278" s="221"/>
      <c r="TAJ278" s="221"/>
      <c r="TAK278" s="221"/>
      <c r="TAL278" s="221"/>
      <c r="TAM278" s="221"/>
      <c r="TAN278" s="221"/>
      <c r="TAO278" s="221"/>
      <c r="TAP278" s="221"/>
      <c r="TAQ278" s="221"/>
      <c r="TAR278" s="221"/>
      <c r="TAS278" s="221"/>
      <c r="TAT278" s="221"/>
      <c r="TAU278" s="221"/>
      <c r="TAV278" s="221"/>
      <c r="TAW278" s="221"/>
      <c r="TAX278" s="221"/>
      <c r="TAY278" s="221"/>
      <c r="TAZ278" s="221"/>
      <c r="TBA278" s="221"/>
      <c r="TBB278" s="221"/>
      <c r="TBC278" s="221"/>
      <c r="TBD278" s="221"/>
      <c r="TBE278" s="221"/>
      <c r="TBF278" s="221"/>
      <c r="TBG278" s="221"/>
      <c r="TBH278" s="221"/>
      <c r="TBI278" s="221"/>
      <c r="TBJ278" s="221"/>
      <c r="TBK278" s="221"/>
      <c r="TBL278" s="221"/>
      <c r="TBM278" s="221"/>
      <c r="TBN278" s="221"/>
      <c r="TBO278" s="221"/>
      <c r="TBP278" s="221"/>
      <c r="TBQ278" s="221"/>
      <c r="TBR278" s="221"/>
      <c r="TBS278" s="221"/>
      <c r="TBT278" s="221"/>
      <c r="TBU278" s="221"/>
      <c r="TBV278" s="221"/>
      <c r="TBW278" s="221"/>
      <c r="TBX278" s="221"/>
      <c r="TBY278" s="221"/>
      <c r="TBZ278" s="221"/>
      <c r="TCA278" s="221"/>
      <c r="TCB278" s="221"/>
      <c r="TCC278" s="221"/>
      <c r="TCD278" s="221"/>
      <c r="TCE278" s="221"/>
      <c r="TCF278" s="221"/>
      <c r="TCG278" s="221"/>
      <c r="TCH278" s="221"/>
      <c r="TCI278" s="221"/>
      <c r="TCJ278" s="221"/>
      <c r="TCK278" s="221"/>
      <c r="TCL278" s="221"/>
      <c r="TCM278" s="221"/>
      <c r="TCN278" s="221"/>
      <c r="TCO278" s="221"/>
      <c r="TCP278" s="221"/>
      <c r="TCQ278" s="221"/>
      <c r="TCR278" s="221"/>
      <c r="TCS278" s="221"/>
      <c r="TCT278" s="221"/>
      <c r="TCU278" s="221"/>
      <c r="TCV278" s="221"/>
      <c r="TCW278" s="221"/>
      <c r="TCX278" s="221"/>
      <c r="TCY278" s="221"/>
      <c r="TCZ278" s="221"/>
      <c r="TDA278" s="221"/>
      <c r="TDB278" s="221"/>
      <c r="TDC278" s="221"/>
      <c r="TDD278" s="221"/>
      <c r="TDE278" s="221"/>
      <c r="TDF278" s="221"/>
      <c r="TDG278" s="221"/>
      <c r="TDH278" s="221"/>
      <c r="TDI278" s="221"/>
      <c r="TDJ278" s="221"/>
      <c r="TDK278" s="221"/>
      <c r="TDL278" s="221"/>
      <c r="TDM278" s="221"/>
      <c r="TDN278" s="221"/>
      <c r="TDO278" s="221"/>
      <c r="TDP278" s="221"/>
      <c r="TDQ278" s="221"/>
      <c r="TDR278" s="221"/>
      <c r="TDS278" s="221"/>
      <c r="TDT278" s="221"/>
      <c r="TDU278" s="221"/>
      <c r="TDV278" s="221"/>
      <c r="TDW278" s="221"/>
      <c r="TDX278" s="221"/>
      <c r="TDY278" s="221"/>
      <c r="TDZ278" s="221"/>
      <c r="TEA278" s="221"/>
      <c r="TEB278" s="221"/>
      <c r="TEC278" s="221"/>
      <c r="TED278" s="221"/>
      <c r="TEE278" s="221"/>
      <c r="TEF278" s="221"/>
      <c r="TEG278" s="221"/>
      <c r="TEH278" s="221"/>
      <c r="TEI278" s="221"/>
      <c r="TEJ278" s="221"/>
      <c r="TEK278" s="221"/>
      <c r="TEL278" s="221"/>
      <c r="TEM278" s="221"/>
      <c r="TEN278" s="221"/>
      <c r="TEO278" s="221"/>
      <c r="TEP278" s="221"/>
      <c r="TEQ278" s="221"/>
      <c r="TER278" s="221"/>
      <c r="TES278" s="221"/>
      <c r="TET278" s="221"/>
      <c r="TEU278" s="221"/>
      <c r="TEV278" s="221"/>
      <c r="TEW278" s="221"/>
      <c r="TEX278" s="221"/>
      <c r="TEY278" s="221"/>
      <c r="TEZ278" s="221"/>
      <c r="TFA278" s="221"/>
      <c r="TFB278" s="221"/>
      <c r="TFC278" s="221"/>
      <c r="TFD278" s="221"/>
      <c r="TFE278" s="221"/>
      <c r="TFF278" s="221"/>
      <c r="TFG278" s="221"/>
      <c r="TFH278" s="221"/>
      <c r="TFI278" s="221"/>
      <c r="TFJ278" s="221"/>
      <c r="TFK278" s="221"/>
      <c r="TFL278" s="221"/>
      <c r="TFM278" s="221"/>
      <c r="TFN278" s="221"/>
      <c r="TFO278" s="221"/>
      <c r="TFP278" s="221"/>
      <c r="TFQ278" s="221"/>
      <c r="TFR278" s="221"/>
      <c r="TFS278" s="221"/>
      <c r="TFT278" s="221"/>
      <c r="TFU278" s="221"/>
      <c r="TFV278" s="221"/>
      <c r="TFW278" s="221"/>
      <c r="TFX278" s="221"/>
      <c r="TFY278" s="221"/>
      <c r="TFZ278" s="221"/>
      <c r="TGA278" s="221"/>
      <c r="TGB278" s="221"/>
      <c r="TGC278" s="221"/>
      <c r="TGD278" s="221"/>
      <c r="TGE278" s="221"/>
      <c r="TGF278" s="221"/>
      <c r="TGG278" s="221"/>
      <c r="TGH278" s="221"/>
      <c r="TGI278" s="221"/>
      <c r="TGJ278" s="221"/>
      <c r="TGK278" s="221"/>
      <c r="TGL278" s="221"/>
      <c r="TGM278" s="221"/>
      <c r="TGN278" s="221"/>
      <c r="TGO278" s="221"/>
      <c r="TGP278" s="221"/>
      <c r="TGQ278" s="221"/>
      <c r="TGR278" s="221"/>
      <c r="TGS278" s="221"/>
      <c r="TGT278" s="221"/>
      <c r="TGU278" s="221"/>
      <c r="TGV278" s="221"/>
      <c r="TGW278" s="221"/>
      <c r="TGX278" s="221"/>
      <c r="TGY278" s="221"/>
      <c r="TGZ278" s="221"/>
      <c r="THA278" s="221"/>
      <c r="THB278" s="221"/>
      <c r="THC278" s="221"/>
      <c r="THD278" s="221"/>
      <c r="THE278" s="221"/>
      <c r="THF278" s="221"/>
      <c r="THG278" s="221"/>
      <c r="THH278" s="221"/>
      <c r="THI278" s="221"/>
      <c r="THJ278" s="221"/>
      <c r="THK278" s="221"/>
      <c r="THL278" s="221"/>
      <c r="THM278" s="221"/>
      <c r="THN278" s="221"/>
      <c r="THO278" s="221"/>
      <c r="THP278" s="221"/>
      <c r="THQ278" s="221"/>
      <c r="THR278" s="221"/>
      <c r="THS278" s="221"/>
      <c r="THT278" s="221"/>
      <c r="THU278" s="221"/>
      <c r="THV278" s="221"/>
      <c r="THW278" s="221"/>
      <c r="THX278" s="221"/>
      <c r="THY278" s="221"/>
      <c r="THZ278" s="221"/>
      <c r="TIA278" s="221"/>
      <c r="TIB278" s="221"/>
      <c r="TIC278" s="221"/>
      <c r="TID278" s="221"/>
      <c r="TIE278" s="221"/>
      <c r="TIF278" s="221"/>
      <c r="TIG278" s="221"/>
      <c r="TIH278" s="221"/>
      <c r="TII278" s="221"/>
      <c r="TIJ278" s="221"/>
      <c r="TIK278" s="221"/>
      <c r="TIL278" s="221"/>
      <c r="TIM278" s="221"/>
      <c r="TIN278" s="221"/>
      <c r="TIO278" s="221"/>
      <c r="TIP278" s="221"/>
      <c r="TIQ278" s="221"/>
      <c r="TIR278" s="221"/>
      <c r="TIS278" s="221"/>
      <c r="TIT278" s="221"/>
      <c r="TIU278" s="221"/>
      <c r="TIV278" s="221"/>
      <c r="TIW278" s="221"/>
      <c r="TIX278" s="221"/>
      <c r="TIY278" s="221"/>
      <c r="TIZ278" s="221"/>
      <c r="TJA278" s="221"/>
      <c r="TJB278" s="221"/>
      <c r="TJC278" s="221"/>
      <c r="TJD278" s="221"/>
      <c r="TJE278" s="221"/>
      <c r="TJF278" s="221"/>
      <c r="TJG278" s="221"/>
      <c r="TJH278" s="221"/>
      <c r="TJI278" s="221"/>
      <c r="TJJ278" s="221"/>
      <c r="TJK278" s="221"/>
      <c r="TJL278" s="221"/>
      <c r="TJM278" s="221"/>
      <c r="TJN278" s="221"/>
      <c r="TJO278" s="221"/>
      <c r="TJP278" s="221"/>
      <c r="TJQ278" s="221"/>
      <c r="TJR278" s="221"/>
      <c r="TJS278" s="221"/>
      <c r="TJT278" s="221"/>
      <c r="TJU278" s="221"/>
      <c r="TJV278" s="221"/>
      <c r="TJW278" s="221"/>
      <c r="TJX278" s="221"/>
      <c r="TJY278" s="221"/>
      <c r="TJZ278" s="221"/>
      <c r="TKA278" s="221"/>
      <c r="TKB278" s="221"/>
      <c r="TKC278" s="221"/>
      <c r="TKD278" s="221"/>
      <c r="TKE278" s="221"/>
      <c r="TKF278" s="221"/>
      <c r="TKG278" s="221"/>
      <c r="TKH278" s="221"/>
      <c r="TKI278" s="221"/>
      <c r="TKJ278" s="221"/>
      <c r="TKK278" s="221"/>
      <c r="TKL278" s="221"/>
      <c r="TKM278" s="221"/>
      <c r="TKN278" s="221"/>
      <c r="TKO278" s="221"/>
      <c r="TKP278" s="221"/>
      <c r="TKQ278" s="221"/>
      <c r="TKR278" s="221"/>
      <c r="TKS278" s="221"/>
      <c r="TKT278" s="221"/>
      <c r="TKU278" s="221"/>
      <c r="TKV278" s="221"/>
      <c r="TKW278" s="221"/>
      <c r="TKX278" s="221"/>
      <c r="TKY278" s="221"/>
      <c r="TKZ278" s="221"/>
      <c r="TLA278" s="221"/>
      <c r="TLB278" s="221"/>
      <c r="TLC278" s="221"/>
      <c r="TLD278" s="221"/>
      <c r="TLE278" s="221"/>
      <c r="TLF278" s="221"/>
      <c r="TLG278" s="221"/>
      <c r="TLH278" s="221"/>
      <c r="TLI278" s="221"/>
      <c r="TLJ278" s="221"/>
      <c r="TLK278" s="221"/>
      <c r="TLL278" s="221"/>
      <c r="TLM278" s="221"/>
      <c r="TLN278" s="221"/>
      <c r="TLO278" s="221"/>
      <c r="TLP278" s="221"/>
      <c r="TLQ278" s="221"/>
      <c r="TLR278" s="221"/>
      <c r="TLS278" s="221"/>
      <c r="TLT278" s="221"/>
      <c r="TLU278" s="221"/>
      <c r="TLV278" s="221"/>
      <c r="TLW278" s="221"/>
      <c r="TLX278" s="221"/>
      <c r="TLY278" s="221"/>
      <c r="TLZ278" s="221"/>
      <c r="TMA278" s="221"/>
      <c r="TMB278" s="221"/>
      <c r="TMC278" s="221"/>
      <c r="TMD278" s="221"/>
      <c r="TME278" s="221"/>
      <c r="TMF278" s="221"/>
      <c r="TMG278" s="221"/>
      <c r="TMH278" s="221"/>
      <c r="TMI278" s="221"/>
      <c r="TMJ278" s="221"/>
      <c r="TMK278" s="221"/>
      <c r="TML278" s="221"/>
      <c r="TMM278" s="221"/>
      <c r="TMN278" s="221"/>
      <c r="TMO278" s="221"/>
      <c r="TMP278" s="221"/>
      <c r="TMQ278" s="221"/>
      <c r="TMR278" s="221"/>
      <c r="TMS278" s="221"/>
      <c r="TMT278" s="221"/>
      <c r="TMU278" s="221"/>
      <c r="TMV278" s="221"/>
      <c r="TMW278" s="221"/>
      <c r="TMX278" s="221"/>
      <c r="TMY278" s="221"/>
      <c r="TMZ278" s="221"/>
      <c r="TNA278" s="221"/>
      <c r="TNB278" s="221"/>
      <c r="TNC278" s="221"/>
      <c r="TND278" s="221"/>
      <c r="TNE278" s="221"/>
      <c r="TNF278" s="221"/>
      <c r="TNG278" s="221"/>
      <c r="TNH278" s="221"/>
      <c r="TNI278" s="221"/>
      <c r="TNJ278" s="221"/>
      <c r="TNK278" s="221"/>
      <c r="TNL278" s="221"/>
      <c r="TNM278" s="221"/>
      <c r="TNN278" s="221"/>
      <c r="TNO278" s="221"/>
      <c r="TNP278" s="221"/>
      <c r="TNQ278" s="221"/>
      <c r="TNR278" s="221"/>
      <c r="TNS278" s="221"/>
      <c r="TNT278" s="221"/>
      <c r="TNU278" s="221"/>
      <c r="TNV278" s="221"/>
      <c r="TNW278" s="221"/>
      <c r="TNX278" s="221"/>
      <c r="TNY278" s="221"/>
      <c r="TNZ278" s="221"/>
      <c r="TOA278" s="221"/>
      <c r="TOB278" s="221"/>
      <c r="TOC278" s="221"/>
      <c r="TOD278" s="221"/>
      <c r="TOE278" s="221"/>
      <c r="TOF278" s="221"/>
      <c r="TOG278" s="221"/>
      <c r="TOH278" s="221"/>
      <c r="TOI278" s="221"/>
      <c r="TOJ278" s="221"/>
      <c r="TOK278" s="221"/>
      <c r="TOL278" s="221"/>
      <c r="TOM278" s="221"/>
      <c r="TON278" s="221"/>
      <c r="TOO278" s="221"/>
      <c r="TOP278" s="221"/>
      <c r="TOQ278" s="221"/>
      <c r="TOR278" s="221"/>
      <c r="TOS278" s="221"/>
      <c r="TOT278" s="221"/>
      <c r="TOU278" s="221"/>
      <c r="TOV278" s="221"/>
      <c r="TOW278" s="221"/>
      <c r="TOX278" s="221"/>
      <c r="TOY278" s="221"/>
      <c r="TOZ278" s="221"/>
      <c r="TPA278" s="221"/>
      <c r="TPB278" s="221"/>
      <c r="TPC278" s="221"/>
      <c r="TPD278" s="221"/>
      <c r="TPE278" s="221"/>
      <c r="TPF278" s="221"/>
      <c r="TPG278" s="221"/>
      <c r="TPH278" s="221"/>
      <c r="TPI278" s="221"/>
      <c r="TPJ278" s="221"/>
      <c r="TPK278" s="221"/>
      <c r="TPL278" s="221"/>
      <c r="TPM278" s="221"/>
      <c r="TPN278" s="221"/>
      <c r="TPO278" s="221"/>
      <c r="TPP278" s="221"/>
      <c r="TPQ278" s="221"/>
      <c r="TPR278" s="221"/>
      <c r="TPS278" s="221"/>
      <c r="TPT278" s="221"/>
      <c r="TPU278" s="221"/>
      <c r="TPV278" s="221"/>
      <c r="TPW278" s="221"/>
      <c r="TPX278" s="221"/>
      <c r="TPY278" s="221"/>
      <c r="TPZ278" s="221"/>
      <c r="TQA278" s="221"/>
      <c r="TQB278" s="221"/>
      <c r="TQC278" s="221"/>
      <c r="TQD278" s="221"/>
      <c r="TQE278" s="221"/>
      <c r="TQF278" s="221"/>
      <c r="TQG278" s="221"/>
      <c r="TQH278" s="221"/>
      <c r="TQI278" s="221"/>
      <c r="TQJ278" s="221"/>
      <c r="TQK278" s="221"/>
      <c r="TQL278" s="221"/>
      <c r="TQM278" s="221"/>
      <c r="TQN278" s="221"/>
      <c r="TQO278" s="221"/>
      <c r="TQP278" s="221"/>
      <c r="TQQ278" s="221"/>
      <c r="TQR278" s="221"/>
      <c r="TQS278" s="221"/>
      <c r="TQT278" s="221"/>
      <c r="TQU278" s="221"/>
      <c r="TQV278" s="221"/>
      <c r="TQW278" s="221"/>
      <c r="TQX278" s="221"/>
      <c r="TQY278" s="221"/>
      <c r="TQZ278" s="221"/>
      <c r="TRA278" s="221"/>
      <c r="TRB278" s="221"/>
      <c r="TRC278" s="221"/>
      <c r="TRD278" s="221"/>
      <c r="TRE278" s="221"/>
      <c r="TRF278" s="221"/>
      <c r="TRG278" s="221"/>
      <c r="TRH278" s="221"/>
      <c r="TRI278" s="221"/>
      <c r="TRJ278" s="221"/>
      <c r="TRK278" s="221"/>
      <c r="TRL278" s="221"/>
      <c r="TRM278" s="221"/>
      <c r="TRN278" s="221"/>
      <c r="TRO278" s="221"/>
      <c r="TRP278" s="221"/>
      <c r="TRQ278" s="221"/>
      <c r="TRR278" s="221"/>
      <c r="TRS278" s="221"/>
      <c r="TRT278" s="221"/>
      <c r="TRU278" s="221"/>
      <c r="TRV278" s="221"/>
      <c r="TRW278" s="221"/>
      <c r="TRX278" s="221"/>
      <c r="TRY278" s="221"/>
      <c r="TRZ278" s="221"/>
      <c r="TSA278" s="221"/>
      <c r="TSB278" s="221"/>
      <c r="TSC278" s="221"/>
      <c r="TSD278" s="221"/>
      <c r="TSE278" s="221"/>
      <c r="TSF278" s="221"/>
      <c r="TSG278" s="221"/>
      <c r="TSH278" s="221"/>
      <c r="TSI278" s="221"/>
      <c r="TSJ278" s="221"/>
      <c r="TSK278" s="221"/>
      <c r="TSL278" s="221"/>
      <c r="TSM278" s="221"/>
      <c r="TSN278" s="221"/>
      <c r="TSO278" s="221"/>
      <c r="TSP278" s="221"/>
      <c r="TSQ278" s="221"/>
      <c r="TSR278" s="221"/>
      <c r="TSS278" s="221"/>
      <c r="TST278" s="221"/>
      <c r="TSU278" s="221"/>
      <c r="TSV278" s="221"/>
      <c r="TSW278" s="221"/>
      <c r="TSX278" s="221"/>
      <c r="TSY278" s="221"/>
      <c r="TSZ278" s="221"/>
      <c r="TTA278" s="221"/>
      <c r="TTB278" s="221"/>
      <c r="TTC278" s="221"/>
      <c r="TTD278" s="221"/>
      <c r="TTE278" s="221"/>
      <c r="TTF278" s="221"/>
      <c r="TTG278" s="221"/>
      <c r="TTH278" s="221"/>
      <c r="TTI278" s="221"/>
      <c r="TTJ278" s="221"/>
      <c r="TTK278" s="221"/>
      <c r="TTL278" s="221"/>
      <c r="TTM278" s="221"/>
      <c r="TTN278" s="221"/>
      <c r="TTO278" s="221"/>
      <c r="TTP278" s="221"/>
      <c r="TTQ278" s="221"/>
      <c r="TTR278" s="221"/>
      <c r="TTS278" s="221"/>
      <c r="TTT278" s="221"/>
      <c r="TTU278" s="221"/>
      <c r="TTV278" s="221"/>
      <c r="TTW278" s="221"/>
      <c r="TTX278" s="221"/>
      <c r="TTY278" s="221"/>
      <c r="TTZ278" s="221"/>
      <c r="TUA278" s="221"/>
      <c r="TUB278" s="221"/>
      <c r="TUC278" s="221"/>
      <c r="TUD278" s="221"/>
      <c r="TUE278" s="221"/>
      <c r="TUF278" s="221"/>
      <c r="TUG278" s="221"/>
      <c r="TUH278" s="221"/>
      <c r="TUI278" s="221"/>
      <c r="TUJ278" s="221"/>
      <c r="TUK278" s="221"/>
      <c r="TUL278" s="221"/>
      <c r="TUM278" s="221"/>
      <c r="TUN278" s="221"/>
      <c r="TUO278" s="221"/>
      <c r="TUP278" s="221"/>
      <c r="TUQ278" s="221"/>
      <c r="TUR278" s="221"/>
      <c r="TUS278" s="221"/>
      <c r="TUT278" s="221"/>
      <c r="TUU278" s="221"/>
      <c r="TUV278" s="221"/>
      <c r="TUW278" s="221"/>
      <c r="TUX278" s="221"/>
      <c r="TUY278" s="221"/>
      <c r="TUZ278" s="221"/>
      <c r="TVA278" s="221"/>
      <c r="TVB278" s="221"/>
      <c r="TVC278" s="221"/>
      <c r="TVD278" s="221"/>
      <c r="TVE278" s="221"/>
      <c r="TVF278" s="221"/>
      <c r="TVG278" s="221"/>
      <c r="TVH278" s="221"/>
      <c r="TVI278" s="221"/>
      <c r="TVJ278" s="221"/>
      <c r="TVK278" s="221"/>
      <c r="TVL278" s="221"/>
      <c r="TVM278" s="221"/>
      <c r="TVN278" s="221"/>
      <c r="TVO278" s="221"/>
      <c r="TVP278" s="221"/>
      <c r="TVQ278" s="221"/>
      <c r="TVR278" s="221"/>
      <c r="TVS278" s="221"/>
      <c r="TVT278" s="221"/>
      <c r="TVU278" s="221"/>
      <c r="TVV278" s="221"/>
      <c r="TVW278" s="221"/>
      <c r="TVX278" s="221"/>
      <c r="TVY278" s="221"/>
      <c r="TVZ278" s="221"/>
      <c r="TWA278" s="221"/>
      <c r="TWB278" s="221"/>
      <c r="TWC278" s="221"/>
      <c r="TWD278" s="221"/>
      <c r="TWE278" s="221"/>
      <c r="TWF278" s="221"/>
      <c r="TWG278" s="221"/>
      <c r="TWH278" s="221"/>
      <c r="TWI278" s="221"/>
      <c r="TWJ278" s="221"/>
      <c r="TWK278" s="221"/>
      <c r="TWL278" s="221"/>
      <c r="TWM278" s="221"/>
      <c r="TWN278" s="221"/>
      <c r="TWO278" s="221"/>
      <c r="TWP278" s="221"/>
      <c r="TWQ278" s="221"/>
      <c r="TWR278" s="221"/>
      <c r="TWS278" s="221"/>
      <c r="TWT278" s="221"/>
      <c r="TWU278" s="221"/>
      <c r="TWV278" s="221"/>
      <c r="TWW278" s="221"/>
      <c r="TWX278" s="221"/>
      <c r="TWY278" s="221"/>
      <c r="TWZ278" s="221"/>
      <c r="TXA278" s="221"/>
      <c r="TXB278" s="221"/>
      <c r="TXC278" s="221"/>
      <c r="TXD278" s="221"/>
      <c r="TXE278" s="221"/>
      <c r="TXF278" s="221"/>
      <c r="TXG278" s="221"/>
      <c r="TXH278" s="221"/>
      <c r="TXI278" s="221"/>
      <c r="TXJ278" s="221"/>
      <c r="TXK278" s="221"/>
      <c r="TXL278" s="221"/>
      <c r="TXM278" s="221"/>
      <c r="TXN278" s="221"/>
      <c r="TXO278" s="221"/>
      <c r="TXP278" s="221"/>
      <c r="TXQ278" s="221"/>
      <c r="TXR278" s="221"/>
      <c r="TXS278" s="221"/>
      <c r="TXT278" s="221"/>
      <c r="TXU278" s="221"/>
      <c r="TXV278" s="221"/>
      <c r="TXW278" s="221"/>
      <c r="TXX278" s="221"/>
      <c r="TXY278" s="221"/>
      <c r="TXZ278" s="221"/>
      <c r="TYA278" s="221"/>
      <c r="TYB278" s="221"/>
      <c r="TYC278" s="221"/>
      <c r="TYD278" s="221"/>
      <c r="TYE278" s="221"/>
      <c r="TYF278" s="221"/>
      <c r="TYG278" s="221"/>
      <c r="TYH278" s="221"/>
      <c r="TYI278" s="221"/>
      <c r="TYJ278" s="221"/>
      <c r="TYK278" s="221"/>
      <c r="TYL278" s="221"/>
      <c r="TYM278" s="221"/>
      <c r="TYN278" s="221"/>
      <c r="TYO278" s="221"/>
      <c r="TYP278" s="221"/>
      <c r="TYQ278" s="221"/>
      <c r="TYR278" s="221"/>
      <c r="TYS278" s="221"/>
      <c r="TYT278" s="221"/>
      <c r="TYU278" s="221"/>
      <c r="TYV278" s="221"/>
      <c r="TYW278" s="221"/>
      <c r="TYX278" s="221"/>
      <c r="TYY278" s="221"/>
      <c r="TYZ278" s="221"/>
      <c r="TZA278" s="221"/>
      <c r="TZB278" s="221"/>
      <c r="TZC278" s="221"/>
      <c r="TZD278" s="221"/>
      <c r="TZE278" s="221"/>
      <c r="TZF278" s="221"/>
      <c r="TZG278" s="221"/>
      <c r="TZH278" s="221"/>
      <c r="TZI278" s="221"/>
      <c r="TZJ278" s="221"/>
      <c r="TZK278" s="221"/>
      <c r="TZL278" s="221"/>
      <c r="TZM278" s="221"/>
      <c r="TZN278" s="221"/>
      <c r="TZO278" s="221"/>
      <c r="TZP278" s="221"/>
      <c r="TZQ278" s="221"/>
      <c r="TZR278" s="221"/>
      <c r="TZS278" s="221"/>
      <c r="TZT278" s="221"/>
      <c r="TZU278" s="221"/>
      <c r="TZV278" s="221"/>
      <c r="TZW278" s="221"/>
      <c r="TZX278" s="221"/>
      <c r="TZY278" s="221"/>
      <c r="TZZ278" s="221"/>
      <c r="UAA278" s="221"/>
      <c r="UAB278" s="221"/>
      <c r="UAC278" s="221"/>
      <c r="UAD278" s="221"/>
      <c r="UAE278" s="221"/>
      <c r="UAF278" s="221"/>
      <c r="UAG278" s="221"/>
      <c r="UAH278" s="221"/>
      <c r="UAI278" s="221"/>
      <c r="UAJ278" s="221"/>
      <c r="UAK278" s="221"/>
      <c r="UAL278" s="221"/>
      <c r="UAM278" s="221"/>
      <c r="UAN278" s="221"/>
      <c r="UAO278" s="221"/>
      <c r="UAP278" s="221"/>
      <c r="UAQ278" s="221"/>
      <c r="UAR278" s="221"/>
      <c r="UAS278" s="221"/>
      <c r="UAT278" s="221"/>
      <c r="UAU278" s="221"/>
      <c r="UAV278" s="221"/>
      <c r="UAW278" s="221"/>
      <c r="UAX278" s="221"/>
      <c r="UAY278" s="221"/>
      <c r="UAZ278" s="221"/>
      <c r="UBA278" s="221"/>
      <c r="UBB278" s="221"/>
      <c r="UBC278" s="221"/>
      <c r="UBD278" s="221"/>
      <c r="UBE278" s="221"/>
      <c r="UBF278" s="221"/>
      <c r="UBG278" s="221"/>
      <c r="UBH278" s="221"/>
      <c r="UBI278" s="221"/>
      <c r="UBJ278" s="221"/>
      <c r="UBK278" s="221"/>
      <c r="UBL278" s="221"/>
      <c r="UBM278" s="221"/>
      <c r="UBN278" s="221"/>
      <c r="UBO278" s="221"/>
      <c r="UBP278" s="221"/>
      <c r="UBQ278" s="221"/>
      <c r="UBR278" s="221"/>
      <c r="UBS278" s="221"/>
      <c r="UBT278" s="221"/>
      <c r="UBU278" s="221"/>
      <c r="UBV278" s="221"/>
      <c r="UBW278" s="221"/>
      <c r="UBX278" s="221"/>
      <c r="UBY278" s="221"/>
      <c r="UBZ278" s="221"/>
      <c r="UCA278" s="221"/>
      <c r="UCB278" s="221"/>
      <c r="UCC278" s="221"/>
      <c r="UCD278" s="221"/>
      <c r="UCE278" s="221"/>
      <c r="UCF278" s="221"/>
      <c r="UCG278" s="221"/>
      <c r="UCH278" s="221"/>
      <c r="UCI278" s="221"/>
      <c r="UCJ278" s="221"/>
      <c r="UCK278" s="221"/>
      <c r="UCL278" s="221"/>
      <c r="UCM278" s="221"/>
      <c r="UCN278" s="221"/>
      <c r="UCO278" s="221"/>
      <c r="UCP278" s="221"/>
      <c r="UCQ278" s="221"/>
      <c r="UCR278" s="221"/>
      <c r="UCS278" s="221"/>
      <c r="UCT278" s="221"/>
      <c r="UCU278" s="221"/>
      <c r="UCV278" s="221"/>
      <c r="UCW278" s="221"/>
      <c r="UCX278" s="221"/>
      <c r="UCY278" s="221"/>
      <c r="UCZ278" s="221"/>
      <c r="UDA278" s="221"/>
      <c r="UDB278" s="221"/>
      <c r="UDC278" s="221"/>
      <c r="UDD278" s="221"/>
      <c r="UDE278" s="221"/>
      <c r="UDF278" s="221"/>
      <c r="UDG278" s="221"/>
      <c r="UDH278" s="221"/>
      <c r="UDI278" s="221"/>
      <c r="UDJ278" s="221"/>
      <c r="UDK278" s="221"/>
      <c r="UDL278" s="221"/>
      <c r="UDM278" s="221"/>
      <c r="UDN278" s="221"/>
      <c r="UDO278" s="221"/>
      <c r="UDP278" s="221"/>
      <c r="UDQ278" s="221"/>
      <c r="UDR278" s="221"/>
      <c r="UDS278" s="221"/>
      <c r="UDT278" s="221"/>
      <c r="UDU278" s="221"/>
      <c r="UDV278" s="221"/>
      <c r="UDW278" s="221"/>
      <c r="UDX278" s="221"/>
      <c r="UDY278" s="221"/>
      <c r="UDZ278" s="221"/>
      <c r="UEA278" s="221"/>
      <c r="UEB278" s="221"/>
      <c r="UEC278" s="221"/>
      <c r="UED278" s="221"/>
      <c r="UEE278" s="221"/>
      <c r="UEF278" s="221"/>
      <c r="UEG278" s="221"/>
      <c r="UEH278" s="221"/>
      <c r="UEI278" s="221"/>
      <c r="UEJ278" s="221"/>
      <c r="UEK278" s="221"/>
      <c r="UEL278" s="221"/>
      <c r="UEM278" s="221"/>
      <c r="UEN278" s="221"/>
      <c r="UEO278" s="221"/>
      <c r="UEP278" s="221"/>
      <c r="UEQ278" s="221"/>
      <c r="UER278" s="221"/>
      <c r="UES278" s="221"/>
      <c r="UET278" s="221"/>
      <c r="UEU278" s="221"/>
      <c r="UEV278" s="221"/>
      <c r="UEW278" s="221"/>
      <c r="UEX278" s="221"/>
      <c r="UEY278" s="221"/>
      <c r="UEZ278" s="221"/>
      <c r="UFA278" s="221"/>
      <c r="UFB278" s="221"/>
      <c r="UFC278" s="221"/>
      <c r="UFD278" s="221"/>
      <c r="UFE278" s="221"/>
      <c r="UFF278" s="221"/>
      <c r="UFG278" s="221"/>
      <c r="UFH278" s="221"/>
      <c r="UFI278" s="221"/>
      <c r="UFJ278" s="221"/>
      <c r="UFK278" s="221"/>
      <c r="UFL278" s="221"/>
      <c r="UFM278" s="221"/>
      <c r="UFN278" s="221"/>
      <c r="UFO278" s="221"/>
      <c r="UFP278" s="221"/>
      <c r="UFQ278" s="221"/>
      <c r="UFR278" s="221"/>
      <c r="UFS278" s="221"/>
      <c r="UFT278" s="221"/>
      <c r="UFU278" s="221"/>
      <c r="UFV278" s="221"/>
      <c r="UFW278" s="221"/>
      <c r="UFX278" s="221"/>
      <c r="UFY278" s="221"/>
      <c r="UFZ278" s="221"/>
      <c r="UGA278" s="221"/>
      <c r="UGB278" s="221"/>
      <c r="UGC278" s="221"/>
      <c r="UGD278" s="221"/>
      <c r="UGE278" s="221"/>
      <c r="UGF278" s="221"/>
      <c r="UGG278" s="221"/>
      <c r="UGH278" s="221"/>
      <c r="UGI278" s="221"/>
      <c r="UGJ278" s="221"/>
      <c r="UGK278" s="221"/>
      <c r="UGL278" s="221"/>
      <c r="UGM278" s="221"/>
      <c r="UGN278" s="221"/>
      <c r="UGO278" s="221"/>
      <c r="UGP278" s="221"/>
      <c r="UGQ278" s="221"/>
      <c r="UGR278" s="221"/>
      <c r="UGS278" s="221"/>
      <c r="UGT278" s="221"/>
      <c r="UGU278" s="221"/>
      <c r="UGV278" s="221"/>
      <c r="UGW278" s="221"/>
      <c r="UGX278" s="221"/>
      <c r="UGY278" s="221"/>
      <c r="UGZ278" s="221"/>
      <c r="UHA278" s="221"/>
      <c r="UHB278" s="221"/>
      <c r="UHC278" s="221"/>
      <c r="UHD278" s="221"/>
      <c r="UHE278" s="221"/>
      <c r="UHF278" s="221"/>
      <c r="UHG278" s="221"/>
      <c r="UHH278" s="221"/>
      <c r="UHI278" s="221"/>
      <c r="UHJ278" s="221"/>
      <c r="UHK278" s="221"/>
      <c r="UHL278" s="221"/>
      <c r="UHM278" s="221"/>
      <c r="UHN278" s="221"/>
      <c r="UHO278" s="221"/>
      <c r="UHP278" s="221"/>
      <c r="UHQ278" s="221"/>
      <c r="UHR278" s="221"/>
      <c r="UHS278" s="221"/>
      <c r="UHT278" s="221"/>
      <c r="UHU278" s="221"/>
      <c r="UHV278" s="221"/>
      <c r="UHW278" s="221"/>
      <c r="UHX278" s="221"/>
      <c r="UHY278" s="221"/>
      <c r="UHZ278" s="221"/>
      <c r="UIA278" s="221"/>
      <c r="UIB278" s="221"/>
      <c r="UIC278" s="221"/>
      <c r="UID278" s="221"/>
      <c r="UIE278" s="221"/>
      <c r="UIF278" s="221"/>
      <c r="UIG278" s="221"/>
      <c r="UIH278" s="221"/>
      <c r="UII278" s="221"/>
      <c r="UIJ278" s="221"/>
      <c r="UIK278" s="221"/>
      <c r="UIL278" s="221"/>
      <c r="UIM278" s="221"/>
      <c r="UIN278" s="221"/>
      <c r="UIO278" s="221"/>
      <c r="UIP278" s="221"/>
      <c r="UIQ278" s="221"/>
      <c r="UIR278" s="221"/>
      <c r="UIS278" s="221"/>
      <c r="UIT278" s="221"/>
      <c r="UIU278" s="221"/>
      <c r="UIV278" s="221"/>
      <c r="UIW278" s="221"/>
      <c r="UIX278" s="221"/>
      <c r="UIY278" s="221"/>
      <c r="UIZ278" s="221"/>
      <c r="UJA278" s="221"/>
      <c r="UJB278" s="221"/>
      <c r="UJC278" s="221"/>
      <c r="UJD278" s="221"/>
      <c r="UJE278" s="221"/>
      <c r="UJF278" s="221"/>
      <c r="UJG278" s="221"/>
      <c r="UJH278" s="221"/>
      <c r="UJI278" s="221"/>
      <c r="UJJ278" s="221"/>
      <c r="UJK278" s="221"/>
      <c r="UJL278" s="221"/>
      <c r="UJM278" s="221"/>
      <c r="UJN278" s="221"/>
      <c r="UJO278" s="221"/>
      <c r="UJP278" s="221"/>
      <c r="UJQ278" s="221"/>
      <c r="UJR278" s="221"/>
      <c r="UJS278" s="221"/>
      <c r="UJT278" s="221"/>
      <c r="UJU278" s="221"/>
      <c r="UJV278" s="221"/>
      <c r="UJW278" s="221"/>
      <c r="UJX278" s="221"/>
      <c r="UJY278" s="221"/>
      <c r="UJZ278" s="221"/>
      <c r="UKA278" s="221"/>
      <c r="UKB278" s="221"/>
      <c r="UKC278" s="221"/>
      <c r="UKD278" s="221"/>
      <c r="UKE278" s="221"/>
      <c r="UKF278" s="221"/>
      <c r="UKG278" s="221"/>
      <c r="UKH278" s="221"/>
      <c r="UKI278" s="221"/>
      <c r="UKJ278" s="221"/>
      <c r="UKK278" s="221"/>
      <c r="UKL278" s="221"/>
      <c r="UKM278" s="221"/>
      <c r="UKN278" s="221"/>
      <c r="UKO278" s="221"/>
      <c r="UKP278" s="221"/>
      <c r="UKQ278" s="221"/>
      <c r="UKR278" s="221"/>
      <c r="UKS278" s="221"/>
      <c r="UKT278" s="221"/>
      <c r="UKU278" s="221"/>
      <c r="UKV278" s="221"/>
      <c r="UKW278" s="221"/>
      <c r="UKX278" s="221"/>
      <c r="UKY278" s="221"/>
      <c r="UKZ278" s="221"/>
      <c r="ULA278" s="221"/>
      <c r="ULB278" s="221"/>
      <c r="ULC278" s="221"/>
      <c r="ULD278" s="221"/>
      <c r="ULE278" s="221"/>
      <c r="ULF278" s="221"/>
      <c r="ULG278" s="221"/>
      <c r="ULH278" s="221"/>
      <c r="ULI278" s="221"/>
      <c r="ULJ278" s="221"/>
      <c r="ULK278" s="221"/>
      <c r="ULL278" s="221"/>
      <c r="ULM278" s="221"/>
      <c r="ULN278" s="221"/>
      <c r="ULO278" s="221"/>
      <c r="ULP278" s="221"/>
      <c r="ULQ278" s="221"/>
      <c r="ULR278" s="221"/>
      <c r="ULS278" s="221"/>
      <c r="ULT278" s="221"/>
      <c r="ULU278" s="221"/>
      <c r="ULV278" s="221"/>
      <c r="ULW278" s="221"/>
      <c r="ULX278" s="221"/>
      <c r="ULY278" s="221"/>
      <c r="ULZ278" s="221"/>
      <c r="UMA278" s="221"/>
      <c r="UMB278" s="221"/>
      <c r="UMC278" s="221"/>
      <c r="UMD278" s="221"/>
      <c r="UME278" s="221"/>
      <c r="UMF278" s="221"/>
      <c r="UMG278" s="221"/>
      <c r="UMH278" s="221"/>
      <c r="UMI278" s="221"/>
      <c r="UMJ278" s="221"/>
      <c r="UMK278" s="221"/>
      <c r="UML278" s="221"/>
      <c r="UMM278" s="221"/>
      <c r="UMN278" s="221"/>
      <c r="UMO278" s="221"/>
      <c r="UMP278" s="221"/>
      <c r="UMQ278" s="221"/>
      <c r="UMR278" s="221"/>
      <c r="UMS278" s="221"/>
      <c r="UMT278" s="221"/>
      <c r="UMU278" s="221"/>
      <c r="UMV278" s="221"/>
      <c r="UMW278" s="221"/>
      <c r="UMX278" s="221"/>
      <c r="UMY278" s="221"/>
      <c r="UMZ278" s="221"/>
      <c r="UNA278" s="221"/>
      <c r="UNB278" s="221"/>
      <c r="UNC278" s="221"/>
      <c r="UND278" s="221"/>
      <c r="UNE278" s="221"/>
      <c r="UNF278" s="221"/>
      <c r="UNG278" s="221"/>
      <c r="UNH278" s="221"/>
      <c r="UNI278" s="221"/>
      <c r="UNJ278" s="221"/>
      <c r="UNK278" s="221"/>
      <c r="UNL278" s="221"/>
      <c r="UNM278" s="221"/>
      <c r="UNN278" s="221"/>
      <c r="UNO278" s="221"/>
      <c r="UNP278" s="221"/>
      <c r="UNQ278" s="221"/>
      <c r="UNR278" s="221"/>
      <c r="UNS278" s="221"/>
      <c r="UNT278" s="221"/>
      <c r="UNU278" s="221"/>
      <c r="UNV278" s="221"/>
      <c r="UNW278" s="221"/>
      <c r="UNX278" s="221"/>
      <c r="UNY278" s="221"/>
      <c r="UNZ278" s="221"/>
      <c r="UOA278" s="221"/>
      <c r="UOB278" s="221"/>
      <c r="UOC278" s="221"/>
      <c r="UOD278" s="221"/>
      <c r="UOE278" s="221"/>
      <c r="UOF278" s="221"/>
      <c r="UOG278" s="221"/>
      <c r="UOH278" s="221"/>
      <c r="UOI278" s="221"/>
      <c r="UOJ278" s="221"/>
      <c r="UOK278" s="221"/>
      <c r="UOL278" s="221"/>
      <c r="UOM278" s="221"/>
      <c r="UON278" s="221"/>
      <c r="UOO278" s="221"/>
      <c r="UOP278" s="221"/>
      <c r="UOQ278" s="221"/>
      <c r="UOR278" s="221"/>
      <c r="UOS278" s="221"/>
      <c r="UOT278" s="221"/>
      <c r="UOU278" s="221"/>
      <c r="UOV278" s="221"/>
      <c r="UOW278" s="221"/>
      <c r="UOX278" s="221"/>
      <c r="UOY278" s="221"/>
      <c r="UOZ278" s="221"/>
      <c r="UPA278" s="221"/>
      <c r="UPB278" s="221"/>
      <c r="UPC278" s="221"/>
      <c r="UPD278" s="221"/>
      <c r="UPE278" s="221"/>
      <c r="UPF278" s="221"/>
      <c r="UPG278" s="221"/>
      <c r="UPH278" s="221"/>
      <c r="UPI278" s="221"/>
      <c r="UPJ278" s="221"/>
      <c r="UPK278" s="221"/>
      <c r="UPL278" s="221"/>
      <c r="UPM278" s="221"/>
      <c r="UPN278" s="221"/>
      <c r="UPO278" s="221"/>
      <c r="UPP278" s="221"/>
      <c r="UPQ278" s="221"/>
      <c r="UPR278" s="221"/>
      <c r="UPS278" s="221"/>
      <c r="UPT278" s="221"/>
      <c r="UPU278" s="221"/>
      <c r="UPV278" s="221"/>
      <c r="UPW278" s="221"/>
      <c r="UPX278" s="221"/>
      <c r="UPY278" s="221"/>
      <c r="UPZ278" s="221"/>
      <c r="UQA278" s="221"/>
      <c r="UQB278" s="221"/>
      <c r="UQC278" s="221"/>
      <c r="UQD278" s="221"/>
      <c r="UQE278" s="221"/>
      <c r="UQF278" s="221"/>
      <c r="UQG278" s="221"/>
      <c r="UQH278" s="221"/>
      <c r="UQI278" s="221"/>
      <c r="UQJ278" s="221"/>
      <c r="UQK278" s="221"/>
      <c r="UQL278" s="221"/>
      <c r="UQM278" s="221"/>
      <c r="UQN278" s="221"/>
      <c r="UQO278" s="221"/>
      <c r="UQP278" s="221"/>
      <c r="UQQ278" s="221"/>
      <c r="UQR278" s="221"/>
      <c r="UQS278" s="221"/>
      <c r="UQT278" s="221"/>
      <c r="UQU278" s="221"/>
      <c r="UQV278" s="221"/>
      <c r="UQW278" s="221"/>
      <c r="UQX278" s="221"/>
      <c r="UQY278" s="221"/>
      <c r="UQZ278" s="221"/>
      <c r="URA278" s="221"/>
      <c r="URB278" s="221"/>
      <c r="URC278" s="221"/>
      <c r="URD278" s="221"/>
      <c r="URE278" s="221"/>
      <c r="URF278" s="221"/>
      <c r="URG278" s="221"/>
      <c r="URH278" s="221"/>
      <c r="URI278" s="221"/>
      <c r="URJ278" s="221"/>
      <c r="URK278" s="221"/>
      <c r="URL278" s="221"/>
      <c r="URM278" s="221"/>
      <c r="URN278" s="221"/>
      <c r="URO278" s="221"/>
      <c r="URP278" s="221"/>
      <c r="URQ278" s="221"/>
      <c r="URR278" s="221"/>
      <c r="URS278" s="221"/>
      <c r="URT278" s="221"/>
      <c r="URU278" s="221"/>
      <c r="URV278" s="221"/>
      <c r="URW278" s="221"/>
      <c r="URX278" s="221"/>
      <c r="URY278" s="221"/>
      <c r="URZ278" s="221"/>
      <c r="USA278" s="221"/>
      <c r="USB278" s="221"/>
      <c r="USC278" s="221"/>
      <c r="USD278" s="221"/>
      <c r="USE278" s="221"/>
      <c r="USF278" s="221"/>
      <c r="USG278" s="221"/>
      <c r="USH278" s="221"/>
      <c r="USI278" s="221"/>
      <c r="USJ278" s="221"/>
      <c r="USK278" s="221"/>
      <c r="USL278" s="221"/>
      <c r="USM278" s="221"/>
      <c r="USN278" s="221"/>
      <c r="USO278" s="221"/>
      <c r="USP278" s="221"/>
      <c r="USQ278" s="221"/>
      <c r="USR278" s="221"/>
      <c r="USS278" s="221"/>
      <c r="UST278" s="221"/>
      <c r="USU278" s="221"/>
      <c r="USV278" s="221"/>
      <c r="USW278" s="221"/>
      <c r="USX278" s="221"/>
      <c r="USY278" s="221"/>
      <c r="USZ278" s="221"/>
      <c r="UTA278" s="221"/>
      <c r="UTB278" s="221"/>
      <c r="UTC278" s="221"/>
      <c r="UTD278" s="221"/>
      <c r="UTE278" s="221"/>
      <c r="UTF278" s="221"/>
      <c r="UTG278" s="221"/>
      <c r="UTH278" s="221"/>
      <c r="UTI278" s="221"/>
      <c r="UTJ278" s="221"/>
      <c r="UTK278" s="221"/>
      <c r="UTL278" s="221"/>
      <c r="UTM278" s="221"/>
      <c r="UTN278" s="221"/>
      <c r="UTO278" s="221"/>
      <c r="UTP278" s="221"/>
      <c r="UTQ278" s="221"/>
      <c r="UTR278" s="221"/>
      <c r="UTS278" s="221"/>
      <c r="UTT278" s="221"/>
      <c r="UTU278" s="221"/>
      <c r="UTV278" s="221"/>
      <c r="UTW278" s="221"/>
      <c r="UTX278" s="221"/>
      <c r="UTY278" s="221"/>
      <c r="UTZ278" s="221"/>
      <c r="UUA278" s="221"/>
      <c r="UUB278" s="221"/>
      <c r="UUC278" s="221"/>
      <c r="UUD278" s="221"/>
      <c r="UUE278" s="221"/>
      <c r="UUF278" s="221"/>
      <c r="UUG278" s="221"/>
      <c r="UUH278" s="221"/>
      <c r="UUI278" s="221"/>
      <c r="UUJ278" s="221"/>
      <c r="UUK278" s="221"/>
      <c r="UUL278" s="221"/>
      <c r="UUM278" s="221"/>
      <c r="UUN278" s="221"/>
      <c r="UUO278" s="221"/>
      <c r="UUP278" s="221"/>
      <c r="UUQ278" s="221"/>
      <c r="UUR278" s="221"/>
      <c r="UUS278" s="221"/>
      <c r="UUT278" s="221"/>
      <c r="UUU278" s="221"/>
      <c r="UUV278" s="221"/>
      <c r="UUW278" s="221"/>
      <c r="UUX278" s="221"/>
      <c r="UUY278" s="221"/>
      <c r="UUZ278" s="221"/>
      <c r="UVA278" s="221"/>
      <c r="UVB278" s="221"/>
      <c r="UVC278" s="221"/>
      <c r="UVD278" s="221"/>
      <c r="UVE278" s="221"/>
      <c r="UVF278" s="221"/>
      <c r="UVG278" s="221"/>
      <c r="UVH278" s="221"/>
      <c r="UVI278" s="221"/>
      <c r="UVJ278" s="221"/>
      <c r="UVK278" s="221"/>
      <c r="UVL278" s="221"/>
      <c r="UVM278" s="221"/>
      <c r="UVN278" s="221"/>
      <c r="UVO278" s="221"/>
      <c r="UVP278" s="221"/>
      <c r="UVQ278" s="221"/>
      <c r="UVR278" s="221"/>
      <c r="UVS278" s="221"/>
      <c r="UVT278" s="221"/>
      <c r="UVU278" s="221"/>
      <c r="UVV278" s="221"/>
      <c r="UVW278" s="221"/>
      <c r="UVX278" s="221"/>
      <c r="UVY278" s="221"/>
      <c r="UVZ278" s="221"/>
      <c r="UWA278" s="221"/>
      <c r="UWB278" s="221"/>
      <c r="UWC278" s="221"/>
      <c r="UWD278" s="221"/>
      <c r="UWE278" s="221"/>
      <c r="UWF278" s="221"/>
      <c r="UWG278" s="221"/>
      <c r="UWH278" s="221"/>
      <c r="UWI278" s="221"/>
      <c r="UWJ278" s="221"/>
      <c r="UWK278" s="221"/>
      <c r="UWL278" s="221"/>
      <c r="UWM278" s="221"/>
      <c r="UWN278" s="221"/>
      <c r="UWO278" s="221"/>
      <c r="UWP278" s="221"/>
      <c r="UWQ278" s="221"/>
      <c r="UWR278" s="221"/>
      <c r="UWS278" s="221"/>
      <c r="UWT278" s="221"/>
      <c r="UWU278" s="221"/>
      <c r="UWV278" s="221"/>
      <c r="UWW278" s="221"/>
      <c r="UWX278" s="221"/>
      <c r="UWY278" s="221"/>
      <c r="UWZ278" s="221"/>
      <c r="UXA278" s="221"/>
      <c r="UXB278" s="221"/>
      <c r="UXC278" s="221"/>
      <c r="UXD278" s="221"/>
      <c r="UXE278" s="221"/>
      <c r="UXF278" s="221"/>
      <c r="UXG278" s="221"/>
      <c r="UXH278" s="221"/>
      <c r="UXI278" s="221"/>
      <c r="UXJ278" s="221"/>
      <c r="UXK278" s="221"/>
      <c r="UXL278" s="221"/>
      <c r="UXM278" s="221"/>
      <c r="UXN278" s="221"/>
      <c r="UXO278" s="221"/>
      <c r="UXP278" s="221"/>
      <c r="UXQ278" s="221"/>
      <c r="UXR278" s="221"/>
      <c r="UXS278" s="221"/>
      <c r="UXT278" s="221"/>
      <c r="UXU278" s="221"/>
      <c r="UXV278" s="221"/>
      <c r="UXW278" s="221"/>
      <c r="UXX278" s="221"/>
      <c r="UXY278" s="221"/>
      <c r="UXZ278" s="221"/>
      <c r="UYA278" s="221"/>
      <c r="UYB278" s="221"/>
      <c r="UYC278" s="221"/>
      <c r="UYD278" s="221"/>
      <c r="UYE278" s="221"/>
      <c r="UYF278" s="221"/>
      <c r="UYG278" s="221"/>
      <c r="UYH278" s="221"/>
      <c r="UYI278" s="221"/>
      <c r="UYJ278" s="221"/>
      <c r="UYK278" s="221"/>
      <c r="UYL278" s="221"/>
      <c r="UYM278" s="221"/>
      <c r="UYN278" s="221"/>
      <c r="UYO278" s="221"/>
      <c r="UYP278" s="221"/>
      <c r="UYQ278" s="221"/>
      <c r="UYR278" s="221"/>
      <c r="UYS278" s="221"/>
      <c r="UYT278" s="221"/>
      <c r="UYU278" s="221"/>
      <c r="UYV278" s="221"/>
      <c r="UYW278" s="221"/>
      <c r="UYX278" s="221"/>
      <c r="UYY278" s="221"/>
      <c r="UYZ278" s="221"/>
      <c r="UZA278" s="221"/>
      <c r="UZB278" s="221"/>
      <c r="UZC278" s="221"/>
      <c r="UZD278" s="221"/>
      <c r="UZE278" s="221"/>
      <c r="UZF278" s="221"/>
      <c r="UZG278" s="221"/>
      <c r="UZH278" s="221"/>
      <c r="UZI278" s="221"/>
      <c r="UZJ278" s="221"/>
      <c r="UZK278" s="221"/>
      <c r="UZL278" s="221"/>
      <c r="UZM278" s="221"/>
      <c r="UZN278" s="221"/>
      <c r="UZO278" s="221"/>
      <c r="UZP278" s="221"/>
      <c r="UZQ278" s="221"/>
      <c r="UZR278" s="221"/>
      <c r="UZS278" s="221"/>
      <c r="UZT278" s="221"/>
      <c r="UZU278" s="221"/>
      <c r="UZV278" s="221"/>
      <c r="UZW278" s="221"/>
      <c r="UZX278" s="221"/>
      <c r="UZY278" s="221"/>
      <c r="UZZ278" s="221"/>
      <c r="VAA278" s="221"/>
      <c r="VAB278" s="221"/>
      <c r="VAC278" s="221"/>
      <c r="VAD278" s="221"/>
      <c r="VAE278" s="221"/>
      <c r="VAF278" s="221"/>
      <c r="VAG278" s="221"/>
      <c r="VAH278" s="221"/>
      <c r="VAI278" s="221"/>
      <c r="VAJ278" s="221"/>
      <c r="VAK278" s="221"/>
      <c r="VAL278" s="221"/>
      <c r="VAM278" s="221"/>
      <c r="VAN278" s="221"/>
      <c r="VAO278" s="221"/>
      <c r="VAP278" s="221"/>
      <c r="VAQ278" s="221"/>
      <c r="VAR278" s="221"/>
      <c r="VAS278" s="221"/>
      <c r="VAT278" s="221"/>
      <c r="VAU278" s="221"/>
      <c r="VAV278" s="221"/>
      <c r="VAW278" s="221"/>
      <c r="VAX278" s="221"/>
      <c r="VAY278" s="221"/>
      <c r="VAZ278" s="221"/>
      <c r="VBA278" s="221"/>
      <c r="VBB278" s="221"/>
      <c r="VBC278" s="221"/>
      <c r="VBD278" s="221"/>
      <c r="VBE278" s="221"/>
      <c r="VBF278" s="221"/>
      <c r="VBG278" s="221"/>
      <c r="VBH278" s="221"/>
      <c r="VBI278" s="221"/>
      <c r="VBJ278" s="221"/>
      <c r="VBK278" s="221"/>
      <c r="VBL278" s="221"/>
      <c r="VBM278" s="221"/>
      <c r="VBN278" s="221"/>
      <c r="VBO278" s="221"/>
      <c r="VBP278" s="221"/>
      <c r="VBQ278" s="221"/>
      <c r="VBR278" s="221"/>
      <c r="VBS278" s="221"/>
      <c r="VBT278" s="221"/>
      <c r="VBU278" s="221"/>
      <c r="VBV278" s="221"/>
      <c r="VBW278" s="221"/>
      <c r="VBX278" s="221"/>
      <c r="VBY278" s="221"/>
      <c r="VBZ278" s="221"/>
      <c r="VCA278" s="221"/>
      <c r="VCB278" s="221"/>
      <c r="VCC278" s="221"/>
      <c r="VCD278" s="221"/>
      <c r="VCE278" s="221"/>
      <c r="VCF278" s="221"/>
      <c r="VCG278" s="221"/>
      <c r="VCH278" s="221"/>
      <c r="VCI278" s="221"/>
      <c r="VCJ278" s="221"/>
      <c r="VCK278" s="221"/>
      <c r="VCL278" s="221"/>
      <c r="VCM278" s="221"/>
      <c r="VCN278" s="221"/>
      <c r="VCO278" s="221"/>
      <c r="VCP278" s="221"/>
      <c r="VCQ278" s="221"/>
      <c r="VCR278" s="221"/>
      <c r="VCS278" s="221"/>
      <c r="VCT278" s="221"/>
      <c r="VCU278" s="221"/>
      <c r="VCV278" s="221"/>
      <c r="VCW278" s="221"/>
      <c r="VCX278" s="221"/>
      <c r="VCY278" s="221"/>
      <c r="VCZ278" s="221"/>
      <c r="VDA278" s="221"/>
      <c r="VDB278" s="221"/>
      <c r="VDC278" s="221"/>
      <c r="VDD278" s="221"/>
      <c r="VDE278" s="221"/>
      <c r="VDF278" s="221"/>
      <c r="VDG278" s="221"/>
      <c r="VDH278" s="221"/>
      <c r="VDI278" s="221"/>
      <c r="VDJ278" s="221"/>
      <c r="VDK278" s="221"/>
      <c r="VDL278" s="221"/>
      <c r="VDM278" s="221"/>
      <c r="VDN278" s="221"/>
      <c r="VDO278" s="221"/>
      <c r="VDP278" s="221"/>
      <c r="VDQ278" s="221"/>
      <c r="VDR278" s="221"/>
      <c r="VDS278" s="221"/>
      <c r="VDT278" s="221"/>
      <c r="VDU278" s="221"/>
      <c r="VDV278" s="221"/>
      <c r="VDW278" s="221"/>
      <c r="VDX278" s="221"/>
      <c r="VDY278" s="221"/>
      <c r="VDZ278" s="221"/>
      <c r="VEA278" s="221"/>
      <c r="VEB278" s="221"/>
      <c r="VEC278" s="221"/>
      <c r="VED278" s="221"/>
      <c r="VEE278" s="221"/>
      <c r="VEF278" s="221"/>
      <c r="VEG278" s="221"/>
      <c r="VEH278" s="221"/>
      <c r="VEI278" s="221"/>
      <c r="VEJ278" s="221"/>
      <c r="VEK278" s="221"/>
      <c r="VEL278" s="221"/>
      <c r="VEM278" s="221"/>
      <c r="VEN278" s="221"/>
      <c r="VEO278" s="221"/>
      <c r="VEP278" s="221"/>
      <c r="VEQ278" s="221"/>
      <c r="VER278" s="221"/>
      <c r="VES278" s="221"/>
      <c r="VET278" s="221"/>
      <c r="VEU278" s="221"/>
      <c r="VEV278" s="221"/>
      <c r="VEW278" s="221"/>
      <c r="VEX278" s="221"/>
      <c r="VEY278" s="221"/>
      <c r="VEZ278" s="221"/>
      <c r="VFA278" s="221"/>
      <c r="VFB278" s="221"/>
      <c r="VFC278" s="221"/>
      <c r="VFD278" s="221"/>
      <c r="VFE278" s="221"/>
      <c r="VFF278" s="221"/>
      <c r="VFG278" s="221"/>
      <c r="VFH278" s="221"/>
      <c r="VFI278" s="221"/>
      <c r="VFJ278" s="221"/>
      <c r="VFK278" s="221"/>
      <c r="VFL278" s="221"/>
      <c r="VFM278" s="221"/>
      <c r="VFN278" s="221"/>
      <c r="VFO278" s="221"/>
      <c r="VFP278" s="221"/>
      <c r="VFQ278" s="221"/>
      <c r="VFR278" s="221"/>
      <c r="VFS278" s="221"/>
      <c r="VFT278" s="221"/>
      <c r="VFU278" s="221"/>
      <c r="VFV278" s="221"/>
      <c r="VFW278" s="221"/>
      <c r="VFX278" s="221"/>
      <c r="VFY278" s="221"/>
      <c r="VFZ278" s="221"/>
      <c r="VGA278" s="221"/>
      <c r="VGB278" s="221"/>
      <c r="VGC278" s="221"/>
      <c r="VGD278" s="221"/>
      <c r="VGE278" s="221"/>
      <c r="VGF278" s="221"/>
      <c r="VGG278" s="221"/>
      <c r="VGH278" s="221"/>
      <c r="VGI278" s="221"/>
      <c r="VGJ278" s="221"/>
      <c r="VGK278" s="221"/>
      <c r="VGL278" s="221"/>
      <c r="VGM278" s="221"/>
      <c r="VGN278" s="221"/>
      <c r="VGO278" s="221"/>
      <c r="VGP278" s="221"/>
      <c r="VGQ278" s="221"/>
      <c r="VGR278" s="221"/>
      <c r="VGS278" s="221"/>
      <c r="VGT278" s="221"/>
      <c r="VGU278" s="221"/>
      <c r="VGV278" s="221"/>
      <c r="VGW278" s="221"/>
      <c r="VGX278" s="221"/>
      <c r="VGY278" s="221"/>
      <c r="VGZ278" s="221"/>
      <c r="VHA278" s="221"/>
      <c r="VHB278" s="221"/>
      <c r="VHC278" s="221"/>
      <c r="VHD278" s="221"/>
      <c r="VHE278" s="221"/>
      <c r="VHF278" s="221"/>
      <c r="VHG278" s="221"/>
      <c r="VHH278" s="221"/>
      <c r="VHI278" s="221"/>
      <c r="VHJ278" s="221"/>
      <c r="VHK278" s="221"/>
      <c r="VHL278" s="221"/>
      <c r="VHM278" s="221"/>
      <c r="VHN278" s="221"/>
      <c r="VHO278" s="221"/>
      <c r="VHP278" s="221"/>
      <c r="VHQ278" s="221"/>
      <c r="VHR278" s="221"/>
      <c r="VHS278" s="221"/>
      <c r="VHT278" s="221"/>
      <c r="VHU278" s="221"/>
      <c r="VHV278" s="221"/>
      <c r="VHW278" s="221"/>
      <c r="VHX278" s="221"/>
      <c r="VHY278" s="221"/>
      <c r="VHZ278" s="221"/>
      <c r="VIA278" s="221"/>
      <c r="VIB278" s="221"/>
      <c r="VIC278" s="221"/>
      <c r="VID278" s="221"/>
      <c r="VIE278" s="221"/>
      <c r="VIF278" s="221"/>
      <c r="VIG278" s="221"/>
      <c r="VIH278" s="221"/>
      <c r="VII278" s="221"/>
      <c r="VIJ278" s="221"/>
      <c r="VIK278" s="221"/>
      <c r="VIL278" s="221"/>
      <c r="VIM278" s="221"/>
      <c r="VIN278" s="221"/>
      <c r="VIO278" s="221"/>
      <c r="VIP278" s="221"/>
      <c r="VIQ278" s="221"/>
      <c r="VIR278" s="221"/>
      <c r="VIS278" s="221"/>
      <c r="VIT278" s="221"/>
      <c r="VIU278" s="221"/>
      <c r="VIV278" s="221"/>
      <c r="VIW278" s="221"/>
      <c r="VIX278" s="221"/>
      <c r="VIY278" s="221"/>
      <c r="VIZ278" s="221"/>
      <c r="VJA278" s="221"/>
      <c r="VJB278" s="221"/>
      <c r="VJC278" s="221"/>
      <c r="VJD278" s="221"/>
      <c r="VJE278" s="221"/>
      <c r="VJF278" s="221"/>
      <c r="VJG278" s="221"/>
      <c r="VJH278" s="221"/>
      <c r="VJI278" s="221"/>
      <c r="VJJ278" s="221"/>
      <c r="VJK278" s="221"/>
      <c r="VJL278" s="221"/>
      <c r="VJM278" s="221"/>
      <c r="VJN278" s="221"/>
      <c r="VJO278" s="221"/>
      <c r="VJP278" s="221"/>
      <c r="VJQ278" s="221"/>
      <c r="VJR278" s="221"/>
      <c r="VJS278" s="221"/>
      <c r="VJT278" s="221"/>
      <c r="VJU278" s="221"/>
      <c r="VJV278" s="221"/>
      <c r="VJW278" s="221"/>
      <c r="VJX278" s="221"/>
      <c r="VJY278" s="221"/>
      <c r="VJZ278" s="221"/>
      <c r="VKA278" s="221"/>
      <c r="VKB278" s="221"/>
      <c r="VKC278" s="221"/>
      <c r="VKD278" s="221"/>
      <c r="VKE278" s="221"/>
      <c r="VKF278" s="221"/>
      <c r="VKG278" s="221"/>
      <c r="VKH278" s="221"/>
      <c r="VKI278" s="221"/>
      <c r="VKJ278" s="221"/>
      <c r="VKK278" s="221"/>
      <c r="VKL278" s="221"/>
      <c r="VKM278" s="221"/>
      <c r="VKN278" s="221"/>
      <c r="VKO278" s="221"/>
      <c r="VKP278" s="221"/>
      <c r="VKQ278" s="221"/>
      <c r="VKR278" s="221"/>
      <c r="VKS278" s="221"/>
      <c r="VKT278" s="221"/>
      <c r="VKU278" s="221"/>
      <c r="VKV278" s="221"/>
      <c r="VKW278" s="221"/>
      <c r="VKX278" s="221"/>
      <c r="VKY278" s="221"/>
      <c r="VKZ278" s="221"/>
      <c r="VLA278" s="221"/>
      <c r="VLB278" s="221"/>
      <c r="VLC278" s="221"/>
      <c r="VLD278" s="221"/>
      <c r="VLE278" s="221"/>
      <c r="VLF278" s="221"/>
      <c r="VLG278" s="221"/>
      <c r="VLH278" s="221"/>
      <c r="VLI278" s="221"/>
      <c r="VLJ278" s="221"/>
      <c r="VLK278" s="221"/>
      <c r="VLL278" s="221"/>
      <c r="VLM278" s="221"/>
      <c r="VLN278" s="221"/>
      <c r="VLO278" s="221"/>
      <c r="VLP278" s="221"/>
      <c r="VLQ278" s="221"/>
      <c r="VLR278" s="221"/>
      <c r="VLS278" s="221"/>
      <c r="VLT278" s="221"/>
      <c r="VLU278" s="221"/>
      <c r="VLV278" s="221"/>
      <c r="VLW278" s="221"/>
      <c r="VLX278" s="221"/>
      <c r="VLY278" s="221"/>
      <c r="VLZ278" s="221"/>
      <c r="VMA278" s="221"/>
      <c r="VMB278" s="221"/>
      <c r="VMC278" s="221"/>
      <c r="VMD278" s="221"/>
      <c r="VME278" s="221"/>
      <c r="VMF278" s="221"/>
      <c r="VMG278" s="221"/>
      <c r="VMH278" s="221"/>
      <c r="VMI278" s="221"/>
      <c r="VMJ278" s="221"/>
      <c r="VMK278" s="221"/>
      <c r="VML278" s="221"/>
      <c r="VMM278" s="221"/>
      <c r="VMN278" s="221"/>
      <c r="VMO278" s="221"/>
      <c r="VMP278" s="221"/>
      <c r="VMQ278" s="221"/>
      <c r="VMR278" s="221"/>
      <c r="VMS278" s="221"/>
      <c r="VMT278" s="221"/>
      <c r="VMU278" s="221"/>
      <c r="VMV278" s="221"/>
      <c r="VMW278" s="221"/>
      <c r="VMX278" s="221"/>
      <c r="VMY278" s="221"/>
      <c r="VMZ278" s="221"/>
      <c r="VNA278" s="221"/>
      <c r="VNB278" s="221"/>
      <c r="VNC278" s="221"/>
      <c r="VND278" s="221"/>
      <c r="VNE278" s="221"/>
      <c r="VNF278" s="221"/>
      <c r="VNG278" s="221"/>
      <c r="VNH278" s="221"/>
      <c r="VNI278" s="221"/>
      <c r="VNJ278" s="221"/>
      <c r="VNK278" s="221"/>
      <c r="VNL278" s="221"/>
      <c r="VNM278" s="221"/>
      <c r="VNN278" s="221"/>
      <c r="VNO278" s="221"/>
      <c r="VNP278" s="221"/>
      <c r="VNQ278" s="221"/>
      <c r="VNR278" s="221"/>
      <c r="VNS278" s="221"/>
      <c r="VNT278" s="221"/>
      <c r="VNU278" s="221"/>
      <c r="VNV278" s="221"/>
      <c r="VNW278" s="221"/>
      <c r="VNX278" s="221"/>
      <c r="VNY278" s="221"/>
      <c r="VNZ278" s="221"/>
      <c r="VOA278" s="221"/>
      <c r="VOB278" s="221"/>
      <c r="VOC278" s="221"/>
      <c r="VOD278" s="221"/>
      <c r="VOE278" s="221"/>
      <c r="VOF278" s="221"/>
      <c r="VOG278" s="221"/>
      <c r="VOH278" s="221"/>
      <c r="VOI278" s="221"/>
      <c r="VOJ278" s="221"/>
      <c r="VOK278" s="221"/>
      <c r="VOL278" s="221"/>
      <c r="VOM278" s="221"/>
      <c r="VON278" s="221"/>
      <c r="VOO278" s="221"/>
      <c r="VOP278" s="221"/>
      <c r="VOQ278" s="221"/>
      <c r="VOR278" s="221"/>
      <c r="VOS278" s="221"/>
      <c r="VOT278" s="221"/>
      <c r="VOU278" s="221"/>
      <c r="VOV278" s="221"/>
      <c r="VOW278" s="221"/>
      <c r="VOX278" s="221"/>
      <c r="VOY278" s="221"/>
      <c r="VOZ278" s="221"/>
      <c r="VPA278" s="221"/>
      <c r="VPB278" s="221"/>
      <c r="VPC278" s="221"/>
      <c r="VPD278" s="221"/>
      <c r="VPE278" s="221"/>
      <c r="VPF278" s="221"/>
      <c r="VPG278" s="221"/>
      <c r="VPH278" s="221"/>
      <c r="VPI278" s="221"/>
      <c r="VPJ278" s="221"/>
      <c r="VPK278" s="221"/>
      <c r="VPL278" s="221"/>
      <c r="VPM278" s="221"/>
      <c r="VPN278" s="221"/>
      <c r="VPO278" s="221"/>
      <c r="VPP278" s="221"/>
      <c r="VPQ278" s="221"/>
      <c r="VPR278" s="221"/>
      <c r="VPS278" s="221"/>
      <c r="VPT278" s="221"/>
      <c r="VPU278" s="221"/>
      <c r="VPV278" s="221"/>
      <c r="VPW278" s="221"/>
      <c r="VPX278" s="221"/>
      <c r="VPY278" s="221"/>
      <c r="VPZ278" s="221"/>
      <c r="VQA278" s="221"/>
      <c r="VQB278" s="221"/>
      <c r="VQC278" s="221"/>
      <c r="VQD278" s="221"/>
      <c r="VQE278" s="221"/>
      <c r="VQF278" s="221"/>
      <c r="VQG278" s="221"/>
      <c r="VQH278" s="221"/>
      <c r="VQI278" s="221"/>
      <c r="VQJ278" s="221"/>
      <c r="VQK278" s="221"/>
      <c r="VQL278" s="221"/>
      <c r="VQM278" s="221"/>
      <c r="VQN278" s="221"/>
      <c r="VQO278" s="221"/>
      <c r="VQP278" s="221"/>
      <c r="VQQ278" s="221"/>
      <c r="VQR278" s="221"/>
      <c r="VQS278" s="221"/>
      <c r="VQT278" s="221"/>
      <c r="VQU278" s="221"/>
      <c r="VQV278" s="221"/>
      <c r="VQW278" s="221"/>
      <c r="VQX278" s="221"/>
      <c r="VQY278" s="221"/>
      <c r="VQZ278" s="221"/>
      <c r="VRA278" s="221"/>
      <c r="VRB278" s="221"/>
      <c r="VRC278" s="221"/>
      <c r="VRD278" s="221"/>
      <c r="VRE278" s="221"/>
      <c r="VRF278" s="221"/>
      <c r="VRG278" s="221"/>
      <c r="VRH278" s="221"/>
      <c r="VRI278" s="221"/>
      <c r="VRJ278" s="221"/>
      <c r="VRK278" s="221"/>
      <c r="VRL278" s="221"/>
      <c r="VRM278" s="221"/>
      <c r="VRN278" s="221"/>
      <c r="VRO278" s="221"/>
      <c r="VRP278" s="221"/>
      <c r="VRQ278" s="221"/>
      <c r="VRR278" s="221"/>
      <c r="VRS278" s="221"/>
      <c r="VRT278" s="221"/>
      <c r="VRU278" s="221"/>
      <c r="VRV278" s="221"/>
      <c r="VRW278" s="221"/>
      <c r="VRX278" s="221"/>
      <c r="VRY278" s="221"/>
      <c r="VRZ278" s="221"/>
      <c r="VSA278" s="221"/>
      <c r="VSB278" s="221"/>
      <c r="VSC278" s="221"/>
      <c r="VSD278" s="221"/>
      <c r="VSE278" s="221"/>
      <c r="VSF278" s="221"/>
      <c r="VSG278" s="221"/>
      <c r="VSH278" s="221"/>
      <c r="VSI278" s="221"/>
      <c r="VSJ278" s="221"/>
      <c r="VSK278" s="221"/>
      <c r="VSL278" s="221"/>
      <c r="VSM278" s="221"/>
      <c r="VSN278" s="221"/>
      <c r="VSO278" s="221"/>
      <c r="VSP278" s="221"/>
      <c r="VSQ278" s="221"/>
      <c r="VSR278" s="221"/>
      <c r="VSS278" s="221"/>
      <c r="VST278" s="221"/>
      <c r="VSU278" s="221"/>
      <c r="VSV278" s="221"/>
      <c r="VSW278" s="221"/>
      <c r="VSX278" s="221"/>
      <c r="VSY278" s="221"/>
      <c r="VSZ278" s="221"/>
      <c r="VTA278" s="221"/>
      <c r="VTB278" s="221"/>
      <c r="VTC278" s="221"/>
      <c r="VTD278" s="221"/>
      <c r="VTE278" s="221"/>
      <c r="VTF278" s="221"/>
      <c r="VTG278" s="221"/>
      <c r="VTH278" s="221"/>
      <c r="VTI278" s="221"/>
      <c r="VTJ278" s="221"/>
      <c r="VTK278" s="221"/>
      <c r="VTL278" s="221"/>
      <c r="VTM278" s="221"/>
      <c r="VTN278" s="221"/>
      <c r="VTO278" s="221"/>
      <c r="VTP278" s="221"/>
      <c r="VTQ278" s="221"/>
      <c r="VTR278" s="221"/>
      <c r="VTS278" s="221"/>
      <c r="VTT278" s="221"/>
      <c r="VTU278" s="221"/>
      <c r="VTV278" s="221"/>
      <c r="VTW278" s="221"/>
      <c r="VTX278" s="221"/>
      <c r="VTY278" s="221"/>
      <c r="VTZ278" s="221"/>
      <c r="VUA278" s="221"/>
      <c r="VUB278" s="221"/>
      <c r="VUC278" s="221"/>
      <c r="VUD278" s="221"/>
      <c r="VUE278" s="221"/>
      <c r="VUF278" s="221"/>
      <c r="VUG278" s="221"/>
      <c r="VUH278" s="221"/>
      <c r="VUI278" s="221"/>
      <c r="VUJ278" s="221"/>
      <c r="VUK278" s="221"/>
      <c r="VUL278" s="221"/>
      <c r="VUM278" s="221"/>
      <c r="VUN278" s="221"/>
      <c r="VUO278" s="221"/>
      <c r="VUP278" s="221"/>
      <c r="VUQ278" s="221"/>
      <c r="VUR278" s="221"/>
      <c r="VUS278" s="221"/>
      <c r="VUT278" s="221"/>
      <c r="VUU278" s="221"/>
      <c r="VUV278" s="221"/>
      <c r="VUW278" s="221"/>
      <c r="VUX278" s="221"/>
      <c r="VUY278" s="221"/>
      <c r="VUZ278" s="221"/>
      <c r="VVA278" s="221"/>
      <c r="VVB278" s="221"/>
      <c r="VVC278" s="221"/>
      <c r="VVD278" s="221"/>
      <c r="VVE278" s="221"/>
      <c r="VVF278" s="221"/>
      <c r="VVG278" s="221"/>
      <c r="VVH278" s="221"/>
      <c r="VVI278" s="221"/>
      <c r="VVJ278" s="221"/>
      <c r="VVK278" s="221"/>
      <c r="VVL278" s="221"/>
      <c r="VVM278" s="221"/>
      <c r="VVN278" s="221"/>
      <c r="VVO278" s="221"/>
      <c r="VVP278" s="221"/>
      <c r="VVQ278" s="221"/>
      <c r="VVR278" s="221"/>
      <c r="VVS278" s="221"/>
      <c r="VVT278" s="221"/>
      <c r="VVU278" s="221"/>
      <c r="VVV278" s="221"/>
      <c r="VVW278" s="221"/>
      <c r="VVX278" s="221"/>
      <c r="VVY278" s="221"/>
      <c r="VVZ278" s="221"/>
      <c r="VWA278" s="221"/>
      <c r="VWB278" s="221"/>
      <c r="VWC278" s="221"/>
      <c r="VWD278" s="221"/>
      <c r="VWE278" s="221"/>
      <c r="VWF278" s="221"/>
      <c r="VWG278" s="221"/>
      <c r="VWH278" s="221"/>
      <c r="VWI278" s="221"/>
      <c r="VWJ278" s="221"/>
      <c r="VWK278" s="221"/>
      <c r="VWL278" s="221"/>
      <c r="VWM278" s="221"/>
      <c r="VWN278" s="221"/>
      <c r="VWO278" s="221"/>
      <c r="VWP278" s="221"/>
      <c r="VWQ278" s="221"/>
      <c r="VWR278" s="221"/>
      <c r="VWS278" s="221"/>
      <c r="VWT278" s="221"/>
      <c r="VWU278" s="221"/>
      <c r="VWV278" s="221"/>
      <c r="VWW278" s="221"/>
      <c r="VWX278" s="221"/>
      <c r="VWY278" s="221"/>
      <c r="VWZ278" s="221"/>
      <c r="VXA278" s="221"/>
      <c r="VXB278" s="221"/>
      <c r="VXC278" s="221"/>
      <c r="VXD278" s="221"/>
      <c r="VXE278" s="221"/>
      <c r="VXF278" s="221"/>
      <c r="VXG278" s="221"/>
      <c r="VXH278" s="221"/>
      <c r="VXI278" s="221"/>
      <c r="VXJ278" s="221"/>
      <c r="VXK278" s="221"/>
      <c r="VXL278" s="221"/>
      <c r="VXM278" s="221"/>
      <c r="VXN278" s="221"/>
      <c r="VXO278" s="221"/>
      <c r="VXP278" s="221"/>
      <c r="VXQ278" s="221"/>
      <c r="VXR278" s="221"/>
      <c r="VXS278" s="221"/>
      <c r="VXT278" s="221"/>
      <c r="VXU278" s="221"/>
      <c r="VXV278" s="221"/>
      <c r="VXW278" s="221"/>
      <c r="VXX278" s="221"/>
      <c r="VXY278" s="221"/>
      <c r="VXZ278" s="221"/>
      <c r="VYA278" s="221"/>
      <c r="VYB278" s="221"/>
      <c r="VYC278" s="221"/>
      <c r="VYD278" s="221"/>
      <c r="VYE278" s="221"/>
      <c r="VYF278" s="221"/>
      <c r="VYG278" s="221"/>
      <c r="VYH278" s="221"/>
      <c r="VYI278" s="221"/>
      <c r="VYJ278" s="221"/>
      <c r="VYK278" s="221"/>
      <c r="VYL278" s="221"/>
      <c r="VYM278" s="221"/>
      <c r="VYN278" s="221"/>
      <c r="VYO278" s="221"/>
      <c r="VYP278" s="221"/>
      <c r="VYQ278" s="221"/>
      <c r="VYR278" s="221"/>
      <c r="VYS278" s="221"/>
      <c r="VYT278" s="221"/>
      <c r="VYU278" s="221"/>
      <c r="VYV278" s="221"/>
      <c r="VYW278" s="221"/>
      <c r="VYX278" s="221"/>
      <c r="VYY278" s="221"/>
      <c r="VYZ278" s="221"/>
      <c r="VZA278" s="221"/>
      <c r="VZB278" s="221"/>
      <c r="VZC278" s="221"/>
      <c r="VZD278" s="221"/>
      <c r="VZE278" s="221"/>
      <c r="VZF278" s="221"/>
      <c r="VZG278" s="221"/>
      <c r="VZH278" s="221"/>
      <c r="VZI278" s="221"/>
      <c r="VZJ278" s="221"/>
      <c r="VZK278" s="221"/>
      <c r="VZL278" s="221"/>
      <c r="VZM278" s="221"/>
      <c r="VZN278" s="221"/>
      <c r="VZO278" s="221"/>
      <c r="VZP278" s="221"/>
      <c r="VZQ278" s="221"/>
      <c r="VZR278" s="221"/>
      <c r="VZS278" s="221"/>
      <c r="VZT278" s="221"/>
      <c r="VZU278" s="221"/>
      <c r="VZV278" s="221"/>
      <c r="VZW278" s="221"/>
      <c r="VZX278" s="221"/>
      <c r="VZY278" s="221"/>
      <c r="VZZ278" s="221"/>
      <c r="WAA278" s="221"/>
      <c r="WAB278" s="221"/>
      <c r="WAC278" s="221"/>
      <c r="WAD278" s="221"/>
      <c r="WAE278" s="221"/>
      <c r="WAF278" s="221"/>
      <c r="WAG278" s="221"/>
      <c r="WAH278" s="221"/>
      <c r="WAI278" s="221"/>
      <c r="WAJ278" s="221"/>
      <c r="WAK278" s="221"/>
      <c r="WAL278" s="221"/>
      <c r="WAM278" s="221"/>
      <c r="WAN278" s="221"/>
      <c r="WAO278" s="221"/>
      <c r="WAP278" s="221"/>
      <c r="WAQ278" s="221"/>
      <c r="WAR278" s="221"/>
      <c r="WAS278" s="221"/>
      <c r="WAT278" s="221"/>
      <c r="WAU278" s="221"/>
      <c r="WAV278" s="221"/>
      <c r="WAW278" s="221"/>
      <c r="WAX278" s="221"/>
      <c r="WAY278" s="221"/>
      <c r="WAZ278" s="221"/>
      <c r="WBA278" s="221"/>
      <c r="WBB278" s="221"/>
      <c r="WBC278" s="221"/>
      <c r="WBD278" s="221"/>
      <c r="WBE278" s="221"/>
      <c r="WBF278" s="221"/>
      <c r="WBG278" s="221"/>
      <c r="WBH278" s="221"/>
      <c r="WBI278" s="221"/>
      <c r="WBJ278" s="221"/>
      <c r="WBK278" s="221"/>
      <c r="WBL278" s="221"/>
      <c r="WBM278" s="221"/>
      <c r="WBN278" s="221"/>
      <c r="WBO278" s="221"/>
      <c r="WBP278" s="221"/>
      <c r="WBQ278" s="221"/>
      <c r="WBR278" s="221"/>
      <c r="WBS278" s="221"/>
      <c r="WBT278" s="221"/>
      <c r="WBU278" s="221"/>
      <c r="WBV278" s="221"/>
      <c r="WBW278" s="221"/>
      <c r="WBX278" s="221"/>
      <c r="WBY278" s="221"/>
      <c r="WBZ278" s="221"/>
      <c r="WCA278" s="221"/>
      <c r="WCB278" s="221"/>
      <c r="WCC278" s="221"/>
      <c r="WCD278" s="221"/>
      <c r="WCE278" s="221"/>
      <c r="WCF278" s="221"/>
      <c r="WCG278" s="221"/>
      <c r="WCH278" s="221"/>
      <c r="WCI278" s="221"/>
      <c r="WCJ278" s="221"/>
      <c r="WCK278" s="221"/>
      <c r="WCL278" s="221"/>
      <c r="WCM278" s="221"/>
      <c r="WCN278" s="221"/>
      <c r="WCO278" s="221"/>
      <c r="WCP278" s="221"/>
      <c r="WCQ278" s="221"/>
      <c r="WCR278" s="221"/>
      <c r="WCS278" s="221"/>
      <c r="WCT278" s="221"/>
      <c r="WCU278" s="221"/>
      <c r="WCV278" s="221"/>
      <c r="WCW278" s="221"/>
      <c r="WCX278" s="221"/>
      <c r="WCY278" s="221"/>
      <c r="WCZ278" s="221"/>
      <c r="WDA278" s="221"/>
      <c r="WDB278" s="221"/>
      <c r="WDC278" s="221"/>
      <c r="WDD278" s="221"/>
      <c r="WDE278" s="221"/>
      <c r="WDF278" s="221"/>
      <c r="WDG278" s="221"/>
      <c r="WDH278" s="221"/>
      <c r="WDI278" s="221"/>
      <c r="WDJ278" s="221"/>
      <c r="WDK278" s="221"/>
      <c r="WDL278" s="221"/>
      <c r="WDM278" s="221"/>
      <c r="WDN278" s="221"/>
      <c r="WDO278" s="221"/>
      <c r="WDP278" s="221"/>
      <c r="WDQ278" s="221"/>
      <c r="WDR278" s="221"/>
      <c r="WDS278" s="221"/>
      <c r="WDT278" s="221"/>
      <c r="WDU278" s="221"/>
      <c r="WDV278" s="221"/>
      <c r="WDW278" s="221"/>
      <c r="WDX278" s="221"/>
      <c r="WDY278" s="221"/>
      <c r="WDZ278" s="221"/>
      <c r="WEA278" s="221"/>
      <c r="WEB278" s="221"/>
      <c r="WEC278" s="221"/>
      <c r="WED278" s="221"/>
      <c r="WEE278" s="221"/>
      <c r="WEF278" s="221"/>
      <c r="WEG278" s="221"/>
      <c r="WEH278" s="221"/>
      <c r="WEI278" s="221"/>
      <c r="WEJ278" s="221"/>
      <c r="WEK278" s="221"/>
      <c r="WEL278" s="221"/>
      <c r="WEM278" s="221"/>
      <c r="WEN278" s="221"/>
      <c r="WEO278" s="221"/>
      <c r="WEP278" s="221"/>
      <c r="WEQ278" s="221"/>
      <c r="WER278" s="221"/>
      <c r="WES278" s="221"/>
      <c r="WET278" s="221"/>
      <c r="WEU278" s="221"/>
      <c r="WEV278" s="221"/>
      <c r="WEW278" s="221"/>
      <c r="WEX278" s="221"/>
      <c r="WEY278" s="221"/>
      <c r="WEZ278" s="221"/>
      <c r="WFA278" s="221"/>
      <c r="WFB278" s="221"/>
      <c r="WFC278" s="221"/>
      <c r="WFD278" s="221"/>
      <c r="WFE278" s="221"/>
      <c r="WFF278" s="221"/>
      <c r="WFG278" s="221"/>
      <c r="WFH278" s="221"/>
      <c r="WFI278" s="221"/>
      <c r="WFJ278" s="221"/>
      <c r="WFK278" s="221"/>
      <c r="WFL278" s="221"/>
      <c r="WFM278" s="221"/>
      <c r="WFN278" s="221"/>
      <c r="WFO278" s="221"/>
      <c r="WFP278" s="221"/>
      <c r="WFQ278" s="221"/>
      <c r="WFR278" s="221"/>
      <c r="WFS278" s="221"/>
      <c r="WFT278" s="221"/>
      <c r="WFU278" s="221"/>
      <c r="WFV278" s="221"/>
      <c r="WFW278" s="221"/>
      <c r="WFX278" s="221"/>
      <c r="WFY278" s="221"/>
      <c r="WFZ278" s="221"/>
      <c r="WGA278" s="221"/>
      <c r="WGB278" s="221"/>
      <c r="WGC278" s="221"/>
      <c r="WGD278" s="221"/>
      <c r="WGE278" s="221"/>
      <c r="WGF278" s="221"/>
      <c r="WGG278" s="221"/>
      <c r="WGH278" s="221"/>
      <c r="WGI278" s="221"/>
      <c r="WGJ278" s="221"/>
      <c r="WGK278" s="221"/>
      <c r="WGL278" s="221"/>
      <c r="WGM278" s="221"/>
      <c r="WGN278" s="221"/>
      <c r="WGO278" s="221"/>
      <c r="WGP278" s="221"/>
      <c r="WGQ278" s="221"/>
      <c r="WGR278" s="221"/>
      <c r="WGS278" s="221"/>
      <c r="WGT278" s="221"/>
      <c r="WGU278" s="221"/>
      <c r="WGV278" s="221"/>
      <c r="WGW278" s="221"/>
      <c r="WGX278" s="221"/>
      <c r="WGY278" s="221"/>
      <c r="WGZ278" s="221"/>
      <c r="WHA278" s="221"/>
      <c r="WHB278" s="221"/>
      <c r="WHC278" s="221"/>
      <c r="WHD278" s="221"/>
      <c r="WHE278" s="221"/>
      <c r="WHF278" s="221"/>
      <c r="WHG278" s="221"/>
      <c r="WHH278" s="221"/>
      <c r="WHI278" s="221"/>
      <c r="WHJ278" s="221"/>
      <c r="WHK278" s="221"/>
      <c r="WHL278" s="221"/>
      <c r="WHM278" s="221"/>
      <c r="WHN278" s="221"/>
      <c r="WHO278" s="221"/>
      <c r="WHP278" s="221"/>
      <c r="WHQ278" s="221"/>
      <c r="WHR278" s="221"/>
      <c r="WHS278" s="221"/>
      <c r="WHT278" s="221"/>
      <c r="WHU278" s="221"/>
      <c r="WHV278" s="221"/>
      <c r="WHW278" s="221"/>
      <c r="WHX278" s="221"/>
      <c r="WHY278" s="221"/>
      <c r="WHZ278" s="221"/>
      <c r="WIA278" s="221"/>
      <c r="WIB278" s="221"/>
      <c r="WIC278" s="221"/>
      <c r="WID278" s="221"/>
      <c r="WIE278" s="221"/>
      <c r="WIF278" s="221"/>
      <c r="WIG278" s="221"/>
      <c r="WIH278" s="221"/>
      <c r="WII278" s="221"/>
      <c r="WIJ278" s="221"/>
      <c r="WIK278" s="221"/>
      <c r="WIL278" s="221"/>
      <c r="WIM278" s="221"/>
      <c r="WIN278" s="221"/>
      <c r="WIO278" s="221"/>
      <c r="WIP278" s="221"/>
      <c r="WIQ278" s="221"/>
      <c r="WIR278" s="221"/>
      <c r="WIS278" s="221"/>
      <c r="WIT278" s="221"/>
      <c r="WIU278" s="221"/>
      <c r="WIV278" s="221"/>
      <c r="WIW278" s="221"/>
      <c r="WIX278" s="221"/>
      <c r="WIY278" s="221"/>
      <c r="WIZ278" s="221"/>
      <c r="WJA278" s="221"/>
      <c r="WJB278" s="221"/>
      <c r="WJC278" s="221"/>
      <c r="WJD278" s="221"/>
      <c r="WJE278" s="221"/>
      <c r="WJF278" s="221"/>
      <c r="WJG278" s="221"/>
      <c r="WJH278" s="221"/>
      <c r="WJI278" s="221"/>
      <c r="WJJ278" s="221"/>
      <c r="WJK278" s="221"/>
      <c r="WJL278" s="221"/>
      <c r="WJM278" s="221"/>
      <c r="WJN278" s="221"/>
      <c r="WJO278" s="221"/>
      <c r="WJP278" s="221"/>
      <c r="WJQ278" s="221"/>
      <c r="WJR278" s="221"/>
      <c r="WJS278" s="221"/>
      <c r="WJT278" s="221"/>
      <c r="WJU278" s="221"/>
      <c r="WJV278" s="221"/>
      <c r="WJW278" s="221"/>
      <c r="WJX278" s="221"/>
      <c r="WJY278" s="221"/>
      <c r="WJZ278" s="221"/>
      <c r="WKA278" s="221"/>
      <c r="WKB278" s="221"/>
      <c r="WKC278" s="221"/>
      <c r="WKD278" s="221"/>
      <c r="WKE278" s="221"/>
      <c r="WKF278" s="221"/>
      <c r="WKG278" s="221"/>
      <c r="WKH278" s="221"/>
      <c r="WKI278" s="221"/>
      <c r="WKJ278" s="221"/>
      <c r="WKK278" s="221"/>
      <c r="WKL278" s="221"/>
      <c r="WKM278" s="221"/>
      <c r="WKN278" s="221"/>
      <c r="WKO278" s="221"/>
      <c r="WKP278" s="221"/>
      <c r="WKQ278" s="221"/>
      <c r="WKR278" s="221"/>
      <c r="WKS278" s="221"/>
      <c r="WKT278" s="221"/>
      <c r="WKU278" s="221"/>
      <c r="WKV278" s="221"/>
      <c r="WKW278" s="221"/>
      <c r="WKX278" s="221"/>
      <c r="WKY278" s="221"/>
      <c r="WKZ278" s="221"/>
      <c r="WLA278" s="221"/>
      <c r="WLB278" s="221"/>
      <c r="WLC278" s="221"/>
      <c r="WLD278" s="221"/>
      <c r="WLE278" s="221"/>
      <c r="WLF278" s="221"/>
      <c r="WLG278" s="221"/>
      <c r="WLH278" s="221"/>
      <c r="WLI278" s="221"/>
      <c r="WLJ278" s="221"/>
      <c r="WLK278" s="221"/>
      <c r="WLL278" s="221"/>
      <c r="WLM278" s="221"/>
      <c r="WLN278" s="221"/>
      <c r="WLO278" s="221"/>
      <c r="WLP278" s="221"/>
      <c r="WLQ278" s="221"/>
      <c r="WLR278" s="221"/>
      <c r="WLS278" s="221"/>
      <c r="WLT278" s="221"/>
      <c r="WLU278" s="221"/>
      <c r="WLV278" s="221"/>
      <c r="WLW278" s="221"/>
      <c r="WLX278" s="221"/>
      <c r="WLY278" s="221"/>
      <c r="WLZ278" s="221"/>
      <c r="WMA278" s="221"/>
      <c r="WMB278" s="221"/>
      <c r="WMC278" s="221"/>
      <c r="WMD278" s="221"/>
      <c r="WME278" s="221"/>
      <c r="WMF278" s="221"/>
      <c r="WMG278" s="221"/>
      <c r="WMH278" s="221"/>
      <c r="WMI278" s="221"/>
      <c r="WMJ278" s="221"/>
      <c r="WMK278" s="221"/>
      <c r="WML278" s="221"/>
      <c r="WMM278" s="221"/>
      <c r="WMN278" s="221"/>
      <c r="WMO278" s="221"/>
      <c r="WMP278" s="221"/>
      <c r="WMQ278" s="221"/>
      <c r="WMR278" s="221"/>
      <c r="WMS278" s="221"/>
      <c r="WMT278" s="221"/>
      <c r="WMU278" s="221"/>
      <c r="WMV278" s="221"/>
      <c r="WMW278" s="221"/>
      <c r="WMX278" s="221"/>
      <c r="WMY278" s="221"/>
      <c r="WMZ278" s="221"/>
      <c r="WNA278" s="221"/>
      <c r="WNB278" s="221"/>
      <c r="WNC278" s="221"/>
      <c r="WND278" s="221"/>
      <c r="WNE278" s="221"/>
      <c r="WNF278" s="221"/>
      <c r="WNG278" s="221"/>
      <c r="WNH278" s="221"/>
      <c r="WNI278" s="221"/>
      <c r="WNJ278" s="221"/>
      <c r="WNK278" s="221"/>
      <c r="WNL278" s="221"/>
      <c r="WNM278" s="221"/>
      <c r="WNN278" s="221"/>
      <c r="WNO278" s="221"/>
      <c r="WNP278" s="221"/>
      <c r="WNQ278" s="221"/>
      <c r="WNR278" s="221"/>
      <c r="WNS278" s="221"/>
      <c r="WNT278" s="221"/>
      <c r="WNU278" s="221"/>
      <c r="WNV278" s="221"/>
      <c r="WNW278" s="221"/>
      <c r="WNX278" s="221"/>
      <c r="WNY278" s="221"/>
      <c r="WNZ278" s="221"/>
      <c r="WOA278" s="221"/>
      <c r="WOB278" s="221"/>
      <c r="WOC278" s="221"/>
      <c r="WOD278" s="221"/>
      <c r="WOE278" s="221"/>
      <c r="WOF278" s="221"/>
      <c r="WOG278" s="221"/>
      <c r="WOH278" s="221"/>
      <c r="WOI278" s="221"/>
      <c r="WOJ278" s="221"/>
      <c r="WOK278" s="221"/>
      <c r="WOL278" s="221"/>
      <c r="WOM278" s="221"/>
      <c r="WON278" s="221"/>
      <c r="WOO278" s="221"/>
      <c r="WOP278" s="221"/>
      <c r="WOQ278" s="221"/>
      <c r="WOR278" s="221"/>
      <c r="WOS278" s="221"/>
      <c r="WOT278" s="221"/>
      <c r="WOU278" s="221"/>
      <c r="WOV278" s="221"/>
      <c r="WOW278" s="221"/>
      <c r="WOX278" s="221"/>
      <c r="WOY278" s="221"/>
      <c r="WOZ278" s="221"/>
      <c r="WPA278" s="221"/>
      <c r="WPB278" s="221"/>
      <c r="WPC278" s="221"/>
      <c r="WPD278" s="221"/>
      <c r="WPE278" s="221"/>
      <c r="WPF278" s="221"/>
      <c r="WPG278" s="221"/>
      <c r="WPH278" s="221"/>
      <c r="WPI278" s="221"/>
      <c r="WPJ278" s="221"/>
      <c r="WPK278" s="221"/>
      <c r="WPL278" s="221"/>
      <c r="WPM278" s="221"/>
      <c r="WPN278" s="221"/>
      <c r="WPO278" s="221"/>
      <c r="WPP278" s="221"/>
      <c r="WPQ278" s="221"/>
      <c r="WPR278" s="221"/>
      <c r="WPS278" s="221"/>
      <c r="WPT278" s="221"/>
      <c r="WPU278" s="221"/>
      <c r="WPV278" s="221"/>
      <c r="WPW278" s="221"/>
      <c r="WPX278" s="221"/>
      <c r="WPY278" s="221"/>
      <c r="WPZ278" s="221"/>
      <c r="WQA278" s="221"/>
      <c r="WQB278" s="221"/>
      <c r="WQC278" s="221"/>
      <c r="WQD278" s="221"/>
      <c r="WQE278" s="221"/>
      <c r="WQF278" s="221"/>
      <c r="WQG278" s="221"/>
      <c r="WQH278" s="221"/>
      <c r="WQI278" s="221"/>
      <c r="WQJ278" s="221"/>
      <c r="WQK278" s="221"/>
      <c r="WQL278" s="221"/>
      <c r="WQM278" s="221"/>
      <c r="WQN278" s="221"/>
      <c r="WQO278" s="221"/>
      <c r="WQP278" s="221"/>
      <c r="WQQ278" s="221"/>
      <c r="WQR278" s="221"/>
      <c r="WQS278" s="221"/>
      <c r="WQT278" s="221"/>
      <c r="WQU278" s="221"/>
      <c r="WQV278" s="221"/>
      <c r="WQW278" s="221"/>
      <c r="WQX278" s="221"/>
      <c r="WQY278" s="221"/>
      <c r="WQZ278" s="221"/>
      <c r="WRA278" s="221"/>
      <c r="WRB278" s="221"/>
      <c r="WRC278" s="221"/>
      <c r="WRD278" s="221"/>
      <c r="WRE278" s="221"/>
      <c r="WRF278" s="221"/>
      <c r="WRG278" s="221"/>
      <c r="WRH278" s="221"/>
      <c r="WRI278" s="221"/>
      <c r="WRJ278" s="221"/>
      <c r="WRK278" s="221"/>
      <c r="WRL278" s="221"/>
      <c r="WRM278" s="221"/>
      <c r="WRN278" s="221"/>
      <c r="WRO278" s="221"/>
      <c r="WRP278" s="221"/>
      <c r="WRQ278" s="221"/>
      <c r="WRR278" s="221"/>
      <c r="WRS278" s="221"/>
      <c r="WRT278" s="221"/>
      <c r="WRU278" s="221"/>
      <c r="WRV278" s="221"/>
      <c r="WRW278" s="221"/>
      <c r="WRX278" s="221"/>
      <c r="WRY278" s="221"/>
      <c r="WRZ278" s="221"/>
      <c r="WSA278" s="221"/>
      <c r="WSB278" s="221"/>
      <c r="WSC278" s="221"/>
      <c r="WSD278" s="221"/>
      <c r="WSE278" s="221"/>
      <c r="WSF278" s="221"/>
      <c r="WSG278" s="221"/>
      <c r="WSH278" s="221"/>
      <c r="WSI278" s="221"/>
      <c r="WSJ278" s="221"/>
      <c r="WSK278" s="221"/>
      <c r="WSL278" s="221"/>
      <c r="WSM278" s="221"/>
      <c r="WSN278" s="221"/>
      <c r="WSO278" s="221"/>
      <c r="WSP278" s="221"/>
      <c r="WSQ278" s="221"/>
      <c r="WSR278" s="221"/>
      <c r="WSS278" s="221"/>
      <c r="WST278" s="221"/>
      <c r="WSU278" s="221"/>
      <c r="WSV278" s="221"/>
      <c r="WSW278" s="221"/>
      <c r="WSX278" s="221"/>
      <c r="WSY278" s="221"/>
      <c r="WSZ278" s="221"/>
      <c r="WTA278" s="221"/>
      <c r="WTB278" s="221"/>
      <c r="WTC278" s="221"/>
      <c r="WTD278" s="221"/>
      <c r="WTE278" s="221"/>
      <c r="WTF278" s="221"/>
      <c r="WTG278" s="221"/>
      <c r="WTH278" s="221"/>
      <c r="WTI278" s="221"/>
      <c r="WTJ278" s="221"/>
      <c r="WTK278" s="221"/>
      <c r="WTL278" s="221"/>
      <c r="WTM278" s="221"/>
      <c r="WTN278" s="221"/>
      <c r="WTO278" s="221"/>
      <c r="WTP278" s="221"/>
      <c r="WTQ278" s="221"/>
      <c r="WTR278" s="221"/>
      <c r="WTS278" s="221"/>
      <c r="WTT278" s="221"/>
      <c r="WTU278" s="221"/>
      <c r="WTV278" s="221"/>
      <c r="WTW278" s="221"/>
      <c r="WTX278" s="221"/>
      <c r="WTY278" s="221"/>
      <c r="WTZ278" s="221"/>
      <c r="WUA278" s="221"/>
      <c r="WUB278" s="221"/>
      <c r="WUC278" s="221"/>
      <c r="WUD278" s="221"/>
      <c r="WUE278" s="221"/>
      <c r="WUF278" s="221"/>
      <c r="WUG278" s="221"/>
      <c r="WUH278" s="221"/>
      <c r="WUI278" s="221"/>
      <c r="WUJ278" s="221"/>
      <c r="WUK278" s="221"/>
      <c r="WUL278" s="221"/>
      <c r="WUM278" s="221"/>
      <c r="WUN278" s="221"/>
      <c r="WUO278" s="221"/>
      <c r="WUP278" s="221"/>
      <c r="WUQ278" s="221"/>
      <c r="WUR278" s="221"/>
      <c r="WUS278" s="221"/>
      <c r="WUT278" s="221"/>
      <c r="WUU278" s="221"/>
      <c r="WUV278" s="221"/>
      <c r="WUW278" s="221"/>
      <c r="WUX278" s="221"/>
      <c r="WUY278" s="221"/>
      <c r="WUZ278" s="221"/>
      <c r="WVA278" s="221"/>
      <c r="WVB278" s="221"/>
      <c r="WVC278" s="221"/>
      <c r="WVD278" s="221"/>
      <c r="WVE278" s="221"/>
      <c r="WVF278" s="221"/>
      <c r="WVG278" s="221"/>
      <c r="WVH278" s="221"/>
      <c r="WVI278" s="221"/>
      <c r="WVJ278" s="221"/>
      <c r="WVK278" s="221"/>
      <c r="WVL278" s="221"/>
      <c r="WVM278" s="221"/>
      <c r="WVN278" s="221"/>
      <c r="WVO278" s="221"/>
      <c r="WVP278" s="221"/>
      <c r="WVQ278" s="221"/>
      <c r="WVR278" s="221"/>
      <c r="WVS278" s="221"/>
      <c r="WVT278" s="221"/>
      <c r="WVU278" s="221"/>
      <c r="WVV278" s="221"/>
      <c r="WVW278" s="221"/>
      <c r="WVX278" s="221"/>
      <c r="WVY278" s="221"/>
      <c r="WVZ278" s="221"/>
      <c r="WWA278" s="221"/>
      <c r="WWB278" s="221"/>
      <c r="WWC278" s="221"/>
      <c r="WWD278" s="221"/>
      <c r="WWE278" s="221"/>
      <c r="WWF278" s="221"/>
      <c r="WWG278" s="221"/>
      <c r="WWH278" s="221"/>
      <c r="WWI278" s="221"/>
      <c r="WWJ278" s="221"/>
      <c r="WWK278" s="221"/>
      <c r="WWL278" s="221"/>
      <c r="WWM278" s="221"/>
      <c r="WWN278" s="221"/>
      <c r="WWO278" s="221"/>
      <c r="WWP278" s="221"/>
      <c r="WWQ278" s="221"/>
      <c r="WWR278" s="221"/>
      <c r="WWS278" s="221"/>
      <c r="WWT278" s="221"/>
      <c r="WWU278" s="221"/>
      <c r="WWV278" s="221"/>
      <c r="WWW278" s="221"/>
      <c r="WWX278" s="221"/>
      <c r="WWY278" s="221"/>
      <c r="WWZ278" s="221"/>
      <c r="WXA278" s="221"/>
      <c r="WXB278" s="221"/>
      <c r="WXC278" s="221"/>
      <c r="WXD278" s="221"/>
      <c r="WXE278" s="221"/>
      <c r="WXF278" s="221"/>
      <c r="WXG278" s="221"/>
      <c r="WXH278" s="221"/>
      <c r="WXI278" s="221"/>
      <c r="WXJ278" s="221"/>
      <c r="WXK278" s="221"/>
      <c r="WXL278" s="221"/>
      <c r="WXM278" s="221"/>
      <c r="WXN278" s="221"/>
      <c r="WXO278" s="221"/>
      <c r="WXP278" s="221"/>
      <c r="WXQ278" s="221"/>
      <c r="WXR278" s="221"/>
      <c r="WXS278" s="221"/>
      <c r="WXT278" s="221"/>
      <c r="WXU278" s="221"/>
      <c r="WXV278" s="221"/>
      <c r="WXW278" s="221"/>
      <c r="WXX278" s="221"/>
      <c r="WXY278" s="221"/>
      <c r="WXZ278" s="221"/>
      <c r="WYA278" s="221"/>
      <c r="WYB278" s="221"/>
      <c r="WYC278" s="221"/>
      <c r="WYD278" s="221"/>
      <c r="WYE278" s="221"/>
      <c r="WYF278" s="221"/>
      <c r="WYG278" s="221"/>
      <c r="WYH278" s="221"/>
      <c r="WYI278" s="221"/>
      <c r="WYJ278" s="221"/>
      <c r="WYK278" s="221"/>
      <c r="WYL278" s="221"/>
      <c r="WYM278" s="221"/>
      <c r="WYN278" s="221"/>
      <c r="WYO278" s="221"/>
      <c r="WYP278" s="221"/>
      <c r="WYQ278" s="221"/>
      <c r="WYR278" s="221"/>
      <c r="WYS278" s="221"/>
      <c r="WYT278" s="221"/>
      <c r="WYU278" s="221"/>
      <c r="WYV278" s="221"/>
      <c r="WYW278" s="221"/>
      <c r="WYX278" s="221"/>
      <c r="WYY278" s="221"/>
      <c r="WYZ278" s="221"/>
      <c r="WZA278" s="221"/>
      <c r="WZB278" s="221"/>
      <c r="WZC278" s="221"/>
      <c r="WZD278" s="221"/>
      <c r="WZE278" s="221"/>
      <c r="WZF278" s="221"/>
      <c r="WZG278" s="221"/>
      <c r="WZH278" s="221"/>
      <c r="WZI278" s="221"/>
      <c r="WZJ278" s="221"/>
      <c r="WZK278" s="221"/>
      <c r="WZL278" s="221"/>
      <c r="WZM278" s="221"/>
      <c r="WZN278" s="221"/>
      <c r="WZO278" s="221"/>
      <c r="WZP278" s="221"/>
      <c r="WZQ278" s="221"/>
      <c r="WZR278" s="221"/>
      <c r="WZS278" s="221"/>
      <c r="WZT278" s="221"/>
      <c r="WZU278" s="221"/>
      <c r="WZV278" s="221"/>
      <c r="WZW278" s="221"/>
      <c r="WZX278" s="221"/>
      <c r="WZY278" s="221"/>
      <c r="WZZ278" s="221"/>
      <c r="XAA278" s="221"/>
      <c r="XAB278" s="221"/>
      <c r="XAC278" s="221"/>
      <c r="XAD278" s="221"/>
      <c r="XAE278" s="221"/>
      <c r="XAF278" s="221"/>
      <c r="XAG278" s="221"/>
      <c r="XAH278" s="221"/>
      <c r="XAI278" s="221"/>
      <c r="XAJ278" s="221"/>
      <c r="XAK278" s="221"/>
      <c r="XAL278" s="221"/>
      <c r="XAM278" s="221"/>
      <c r="XAN278" s="221"/>
      <c r="XAO278" s="221"/>
      <c r="XAP278" s="221"/>
      <c r="XAQ278" s="221"/>
      <c r="XAR278" s="221"/>
      <c r="XAS278" s="221"/>
      <c r="XAT278" s="221"/>
      <c r="XAU278" s="221"/>
      <c r="XAV278" s="221"/>
      <c r="XAW278" s="221"/>
      <c r="XAX278" s="221"/>
      <c r="XAY278" s="221"/>
      <c r="XAZ278" s="221"/>
      <c r="XBA278" s="221"/>
      <c r="XBB278" s="221"/>
      <c r="XBC278" s="221"/>
      <c r="XBD278" s="221"/>
      <c r="XBE278" s="221"/>
      <c r="XBF278" s="221"/>
      <c r="XBG278" s="221"/>
      <c r="XBH278" s="221"/>
      <c r="XBI278" s="221"/>
      <c r="XBJ278" s="221"/>
      <c r="XBK278" s="221"/>
      <c r="XBL278" s="221"/>
      <c r="XBM278" s="221"/>
      <c r="XBN278" s="221"/>
      <c r="XBO278" s="221"/>
      <c r="XBP278" s="221"/>
      <c r="XBQ278" s="221"/>
      <c r="XBR278" s="221"/>
      <c r="XBS278" s="221"/>
      <c r="XBT278" s="221"/>
      <c r="XBU278" s="221"/>
      <c r="XBV278" s="221"/>
      <c r="XBW278" s="221"/>
      <c r="XBX278" s="221"/>
      <c r="XBY278" s="221"/>
      <c r="XBZ278" s="221"/>
      <c r="XCA278" s="221"/>
      <c r="XCB278" s="221"/>
      <c r="XCC278" s="221"/>
      <c r="XCD278" s="221"/>
      <c r="XCE278" s="221"/>
      <c r="XCF278" s="221"/>
      <c r="XCG278" s="221"/>
      <c r="XCH278" s="221"/>
      <c r="XCI278" s="221"/>
      <c r="XCJ278" s="221"/>
      <c r="XCK278" s="221"/>
      <c r="XCL278" s="221"/>
      <c r="XCM278" s="221"/>
      <c r="XCN278" s="221"/>
      <c r="XCO278" s="221"/>
      <c r="XCP278" s="221"/>
      <c r="XCQ278" s="221"/>
      <c r="XCR278" s="221"/>
      <c r="XCS278" s="221"/>
      <c r="XCT278" s="221"/>
      <c r="XCU278" s="221"/>
      <c r="XCV278" s="221"/>
      <c r="XCW278" s="221"/>
      <c r="XCX278" s="221"/>
      <c r="XCY278" s="221"/>
      <c r="XCZ278" s="221"/>
      <c r="XDA278" s="221"/>
      <c r="XDB278" s="221"/>
      <c r="XDC278" s="221"/>
      <c r="XDD278" s="221"/>
      <c r="XDE278" s="221"/>
      <c r="XDF278" s="221"/>
      <c r="XDG278" s="221"/>
      <c r="XDH278" s="221"/>
      <c r="XDI278" s="221"/>
      <c r="XDJ278" s="221"/>
      <c r="XDK278" s="221"/>
      <c r="XDL278" s="221"/>
      <c r="XDM278" s="221"/>
      <c r="XDN278" s="221"/>
      <c r="XDO278" s="221"/>
      <c r="XDP278" s="221"/>
      <c r="XDQ278" s="221"/>
      <c r="XDR278" s="221"/>
      <c r="XDS278" s="221"/>
      <c r="XDT278" s="221"/>
      <c r="XDU278" s="221"/>
      <c r="XDV278" s="221"/>
      <c r="XDW278" s="221"/>
      <c r="XDX278" s="221"/>
      <c r="XDY278" s="221"/>
      <c r="XDZ278" s="221"/>
      <c r="XEA278" s="221"/>
      <c r="XEB278" s="221"/>
      <c r="XEC278" s="221"/>
      <c r="XED278" s="221"/>
      <c r="XEE278" s="221"/>
      <c r="XEF278" s="221"/>
      <c r="XEG278" s="221"/>
      <c r="XEH278" s="221"/>
      <c r="XEI278" s="221"/>
      <c r="XEJ278" s="221"/>
      <c r="XEK278" s="221"/>
      <c r="XEL278" s="221"/>
      <c r="XEM278" s="221"/>
      <c r="XEN278" s="221"/>
      <c r="XEO278" s="221"/>
      <c r="XEP278" s="221"/>
      <c r="XEQ278" s="221"/>
      <c r="XER278" s="221"/>
      <c r="XES278" s="221"/>
      <c r="XET278" s="221"/>
      <c r="XEU278" s="221"/>
      <c r="XEV278" s="221"/>
      <c r="XEW278" s="221"/>
      <c r="XEX278" s="221"/>
      <c r="XEY278" s="221"/>
      <c r="XEZ278" s="221"/>
      <c r="XFA278" s="221"/>
      <c r="XFB278" s="221"/>
      <c r="XFC278" s="221"/>
      <c r="XFD278" s="221"/>
    </row>
    <row r="279" spans="1:16384" s="217" customFormat="1" x14ac:dyDescent="0.25">
      <c r="A279" s="267" t="s">
        <v>1288</v>
      </c>
      <c r="B279" s="283" t="s">
        <v>1177</v>
      </c>
      <c r="C279" s="267" t="s">
        <v>50</v>
      </c>
      <c r="D279" s="269" t="s">
        <v>71</v>
      </c>
      <c r="E279" s="119">
        <v>14800</v>
      </c>
      <c r="F279" s="119"/>
      <c r="G279" s="271">
        <v>3515</v>
      </c>
      <c r="H279" s="271">
        <v>740</v>
      </c>
      <c r="I279" s="271">
        <v>622.83333333333337</v>
      </c>
      <c r="J279" s="275"/>
      <c r="L279" s="272"/>
      <c r="M279" s="284">
        <v>20</v>
      </c>
      <c r="N279" s="229"/>
      <c r="O279" s="229"/>
    </row>
    <row r="280" spans="1:16384" s="217" customFormat="1" x14ac:dyDescent="0.25">
      <c r="A280" s="204"/>
      <c r="B280" s="233"/>
      <c r="C280" s="197"/>
      <c r="D280" s="198"/>
      <c r="E280" s="199"/>
      <c r="F280" s="199"/>
      <c r="G280" s="221"/>
      <c r="H280" s="221"/>
      <c r="I280" s="221"/>
      <c r="J280" s="222"/>
      <c r="L280" s="225"/>
      <c r="M280" s="229"/>
      <c r="N280" s="229"/>
      <c r="O280" s="229"/>
    </row>
    <row r="281" spans="1:16384" s="217" customFormat="1" x14ac:dyDescent="0.25">
      <c r="A281" s="195" t="s">
        <v>930</v>
      </c>
      <c r="B281" s="200" t="s">
        <v>1445</v>
      </c>
      <c r="C281" s="201"/>
      <c r="D281" s="202"/>
      <c r="E281" s="203" t="s">
        <v>489</v>
      </c>
      <c r="F281" s="203" t="s">
        <v>719</v>
      </c>
      <c r="G281" s="214" t="s">
        <v>1003</v>
      </c>
      <c r="H281" s="214" t="s">
        <v>1004</v>
      </c>
      <c r="I281" s="214" t="s">
        <v>1005</v>
      </c>
      <c r="J281" s="214" t="s">
        <v>1003</v>
      </c>
      <c r="K281" s="215" t="s">
        <v>1059</v>
      </c>
      <c r="L281" s="215" t="s">
        <v>1002</v>
      </c>
      <c r="M281" s="216" t="s">
        <v>699</v>
      </c>
      <c r="O281" s="218"/>
      <c r="P281" s="219"/>
    </row>
    <row r="282" spans="1:16384" s="217" customFormat="1" x14ac:dyDescent="0.25">
      <c r="A282" s="204" t="s">
        <v>1451</v>
      </c>
      <c r="B282" s="205" t="s">
        <v>1138</v>
      </c>
      <c r="C282" s="204" t="s">
        <v>46</v>
      </c>
      <c r="D282" s="206" t="s">
        <v>69</v>
      </c>
      <c r="E282" s="207">
        <v>21510</v>
      </c>
      <c r="F282" s="220"/>
      <c r="G282" s="221">
        <v>6811.5</v>
      </c>
      <c r="I282" s="221">
        <v>1195</v>
      </c>
      <c r="J282" s="222"/>
      <c r="M282" s="223">
        <v>18</v>
      </c>
      <c r="O282" s="224"/>
      <c r="P282" s="225"/>
    </row>
    <row r="283" spans="1:16384" s="217" customFormat="1" x14ac:dyDescent="0.25">
      <c r="A283" s="204" t="s">
        <v>1452</v>
      </c>
      <c r="B283" s="205" t="s">
        <v>1139</v>
      </c>
      <c r="C283" s="204" t="s">
        <v>46</v>
      </c>
      <c r="D283" s="206" t="s">
        <v>69</v>
      </c>
      <c r="E283" s="207">
        <v>37080</v>
      </c>
      <c r="F283" s="207"/>
      <c r="G283" s="221">
        <v>11742</v>
      </c>
      <c r="I283" s="221">
        <v>2060</v>
      </c>
      <c r="J283" s="222"/>
      <c r="M283" s="223">
        <v>18</v>
      </c>
      <c r="O283" s="221"/>
      <c r="P283" s="225"/>
    </row>
    <row r="284" spans="1:16384" s="217" customFormat="1" x14ac:dyDescent="0.25">
      <c r="A284" s="204" t="s">
        <v>1453</v>
      </c>
      <c r="B284" s="205" t="s">
        <v>1140</v>
      </c>
      <c r="C284" s="204" t="s">
        <v>46</v>
      </c>
      <c r="D284" s="206" t="s">
        <v>69</v>
      </c>
      <c r="E284" s="207">
        <v>21510</v>
      </c>
      <c r="F284" s="220"/>
      <c r="G284" s="221">
        <v>6811.5</v>
      </c>
      <c r="I284" s="221">
        <v>1195</v>
      </c>
      <c r="J284" s="226"/>
      <c r="M284" s="223">
        <v>18</v>
      </c>
      <c r="N284" s="221"/>
      <c r="O284" s="224"/>
      <c r="P284" s="225"/>
    </row>
    <row r="285" spans="1:16384" s="217" customFormat="1" x14ac:dyDescent="0.25">
      <c r="A285" s="204" t="s">
        <v>1454</v>
      </c>
      <c r="B285" s="205" t="s">
        <v>1141</v>
      </c>
      <c r="C285" s="204" t="s">
        <v>46</v>
      </c>
      <c r="D285" s="206" t="s">
        <v>69</v>
      </c>
      <c r="E285" s="207">
        <v>37080</v>
      </c>
      <c r="F285" s="207"/>
      <c r="G285" s="221">
        <v>11742</v>
      </c>
      <c r="I285" s="221">
        <v>2060</v>
      </c>
      <c r="J285" s="222"/>
      <c r="M285" s="223">
        <v>18</v>
      </c>
      <c r="N285" s="221"/>
      <c r="O285" s="224"/>
      <c r="P285" s="225"/>
    </row>
    <row r="286" spans="1:16384" s="217" customFormat="1" x14ac:dyDescent="0.25">
      <c r="A286" s="204" t="s">
        <v>1455</v>
      </c>
      <c r="B286" s="205" t="s">
        <v>1142</v>
      </c>
      <c r="C286" s="204" t="s">
        <v>46</v>
      </c>
      <c r="D286" s="206" t="s">
        <v>69</v>
      </c>
      <c r="E286" s="207">
        <v>24720</v>
      </c>
      <c r="F286" s="220"/>
      <c r="G286" s="221">
        <v>7828</v>
      </c>
      <c r="I286" s="221">
        <v>1030</v>
      </c>
      <c r="J286" s="222"/>
      <c r="M286" s="223">
        <v>24</v>
      </c>
      <c r="O286" s="224"/>
      <c r="P286" s="225"/>
    </row>
    <row r="287" spans="1:16384" s="217" customFormat="1" x14ac:dyDescent="0.25">
      <c r="A287" s="204" t="s">
        <v>1456</v>
      </c>
      <c r="B287" s="205" t="s">
        <v>1143</v>
      </c>
      <c r="C287" s="204" t="s">
        <v>46</v>
      </c>
      <c r="D287" s="206" t="s">
        <v>69</v>
      </c>
      <c r="E287" s="207">
        <v>49440</v>
      </c>
      <c r="F287" s="207"/>
      <c r="G287" s="221">
        <v>15656</v>
      </c>
      <c r="I287" s="221">
        <v>2060</v>
      </c>
      <c r="J287" s="222"/>
      <c r="M287" s="223">
        <v>24</v>
      </c>
      <c r="O287" s="221"/>
      <c r="P287" s="225"/>
    </row>
    <row r="288" spans="1:16384" s="217" customFormat="1" x14ac:dyDescent="0.25">
      <c r="A288" s="204" t="s">
        <v>1457</v>
      </c>
      <c r="B288" s="205" t="s">
        <v>1146</v>
      </c>
      <c r="C288" s="204" t="s">
        <v>46</v>
      </c>
      <c r="D288" s="206" t="s">
        <v>69</v>
      </c>
      <c r="E288" s="207">
        <v>21510</v>
      </c>
      <c r="F288" s="227"/>
      <c r="G288" s="221">
        <v>6811.5</v>
      </c>
      <c r="H288" s="228"/>
      <c r="I288" s="221">
        <v>1195</v>
      </c>
      <c r="J288" s="229"/>
      <c r="M288" s="230">
        <v>18</v>
      </c>
      <c r="N288" s="221"/>
      <c r="O288" s="224"/>
      <c r="P288" s="225"/>
    </row>
    <row r="289" spans="1:16" s="217" customFormat="1" x14ac:dyDescent="0.25">
      <c r="A289" s="204" t="s">
        <v>1458</v>
      </c>
      <c r="B289" s="205" t="s">
        <v>1147</v>
      </c>
      <c r="C289" s="204" t="s">
        <v>46</v>
      </c>
      <c r="D289" s="206" t="s">
        <v>69</v>
      </c>
      <c r="E289" s="207">
        <v>37080</v>
      </c>
      <c r="F289" s="207"/>
      <c r="G289" s="221">
        <v>11742</v>
      </c>
      <c r="H289" s="228"/>
      <c r="I289" s="221">
        <v>2060</v>
      </c>
      <c r="J289" s="229"/>
      <c r="M289" s="230">
        <v>18</v>
      </c>
      <c r="N289" s="221"/>
      <c r="O289" s="224"/>
      <c r="P289" s="225"/>
    </row>
    <row r="290" spans="1:16" s="217" customFormat="1" x14ac:dyDescent="0.25">
      <c r="A290" s="204" t="s">
        <v>1459</v>
      </c>
      <c r="B290" s="205" t="s">
        <v>1148</v>
      </c>
      <c r="C290" s="204" t="s">
        <v>46</v>
      </c>
      <c r="D290" s="206" t="s">
        <v>69</v>
      </c>
      <c r="E290" s="207">
        <v>21510</v>
      </c>
      <c r="F290" s="220"/>
      <c r="G290" s="221">
        <v>6811.5</v>
      </c>
      <c r="I290" s="221">
        <v>1195</v>
      </c>
      <c r="J290" s="222"/>
      <c r="M290" s="223">
        <v>18</v>
      </c>
      <c r="N290" s="221"/>
      <c r="O290" s="224"/>
      <c r="P290" s="225"/>
    </row>
    <row r="291" spans="1:16" s="217" customFormat="1" x14ac:dyDescent="0.25">
      <c r="A291" s="204" t="s">
        <v>652</v>
      </c>
      <c r="B291" s="205" t="s">
        <v>1149</v>
      </c>
      <c r="C291" s="204" t="s">
        <v>46</v>
      </c>
      <c r="D291" s="206" t="s">
        <v>69</v>
      </c>
      <c r="E291" s="207">
        <v>37080</v>
      </c>
      <c r="F291" s="207"/>
      <c r="G291" s="221">
        <v>11742</v>
      </c>
      <c r="I291" s="221">
        <v>2060</v>
      </c>
      <c r="J291" s="222"/>
      <c r="M291" s="223">
        <v>18</v>
      </c>
      <c r="N291" s="221"/>
      <c r="O291" s="224"/>
      <c r="P291" s="225"/>
    </row>
    <row r="292" spans="1:16" s="217" customFormat="1" x14ac:dyDescent="0.25">
      <c r="A292" s="204" t="s">
        <v>653</v>
      </c>
      <c r="B292" s="205" t="s">
        <v>1150</v>
      </c>
      <c r="C292" s="204" t="s">
        <v>46</v>
      </c>
      <c r="D292" s="206" t="s">
        <v>69</v>
      </c>
      <c r="E292" s="207">
        <v>21510</v>
      </c>
      <c r="F292" s="220"/>
      <c r="G292" s="221">
        <v>6811.5</v>
      </c>
      <c r="I292" s="221">
        <v>1195</v>
      </c>
      <c r="J292" s="222"/>
      <c r="M292" s="223">
        <v>18</v>
      </c>
      <c r="N292" s="221"/>
      <c r="O292" s="224"/>
      <c r="P292" s="225"/>
    </row>
    <row r="293" spans="1:16" s="217" customFormat="1" x14ac:dyDescent="0.25">
      <c r="A293" s="204" t="s">
        <v>654</v>
      </c>
      <c r="B293" s="205" t="s">
        <v>1151</v>
      </c>
      <c r="C293" s="204" t="s">
        <v>46</v>
      </c>
      <c r="D293" s="206" t="s">
        <v>69</v>
      </c>
      <c r="E293" s="207">
        <v>37080</v>
      </c>
      <c r="F293" s="207"/>
      <c r="G293" s="221">
        <v>11742</v>
      </c>
      <c r="I293" s="221">
        <v>2060</v>
      </c>
      <c r="J293" s="222"/>
      <c r="M293" s="223">
        <v>18</v>
      </c>
      <c r="N293" s="221"/>
      <c r="O293" s="224"/>
      <c r="P293" s="225"/>
    </row>
    <row r="294" spans="1:16" s="217" customFormat="1" x14ac:dyDescent="0.25">
      <c r="A294" s="204" t="s">
        <v>655</v>
      </c>
      <c r="B294" s="205" t="s">
        <v>1152</v>
      </c>
      <c r="C294" s="204" t="s">
        <v>46</v>
      </c>
      <c r="D294" s="206" t="s">
        <v>69</v>
      </c>
      <c r="E294" s="207">
        <v>21510</v>
      </c>
      <c r="F294" s="220"/>
      <c r="G294" s="221">
        <v>6811.5</v>
      </c>
      <c r="I294" s="221">
        <v>1195</v>
      </c>
      <c r="J294" s="222"/>
      <c r="M294" s="223">
        <v>18</v>
      </c>
      <c r="N294" s="221"/>
      <c r="O294" s="224"/>
      <c r="P294" s="225"/>
    </row>
    <row r="295" spans="1:16" s="217" customFormat="1" x14ac:dyDescent="0.25">
      <c r="A295" s="204" t="s">
        <v>656</v>
      </c>
      <c r="B295" s="205" t="s">
        <v>1153</v>
      </c>
      <c r="C295" s="204" t="s">
        <v>46</v>
      </c>
      <c r="D295" s="206" t="s">
        <v>69</v>
      </c>
      <c r="E295" s="207">
        <v>37080</v>
      </c>
      <c r="F295" s="207"/>
      <c r="G295" s="221">
        <v>11742</v>
      </c>
      <c r="I295" s="221">
        <v>2060</v>
      </c>
      <c r="J295" s="222"/>
      <c r="M295" s="223">
        <v>18</v>
      </c>
      <c r="N295" s="221"/>
      <c r="O295" s="224"/>
      <c r="P295" s="225"/>
    </row>
    <row r="296" spans="1:16" s="217" customFormat="1" x14ac:dyDescent="0.25">
      <c r="A296" s="204" t="s">
        <v>657</v>
      </c>
      <c r="B296" s="205" t="s">
        <v>1154</v>
      </c>
      <c r="C296" s="204" t="s">
        <v>46</v>
      </c>
      <c r="D296" s="206" t="s">
        <v>69</v>
      </c>
      <c r="E296" s="207">
        <v>21510</v>
      </c>
      <c r="F296" s="220"/>
      <c r="G296" s="221">
        <v>6811.5</v>
      </c>
      <c r="I296" s="221">
        <v>1195</v>
      </c>
      <c r="J296" s="222"/>
      <c r="M296" s="223">
        <v>18</v>
      </c>
      <c r="N296" s="221"/>
      <c r="O296" s="224"/>
      <c r="P296" s="225"/>
    </row>
    <row r="297" spans="1:16" s="217" customFormat="1" x14ac:dyDescent="0.25">
      <c r="A297" s="204" t="s">
        <v>558</v>
      </c>
      <c r="B297" s="205" t="s">
        <v>1155</v>
      </c>
      <c r="C297" s="204" t="s">
        <v>46</v>
      </c>
      <c r="D297" s="206" t="s">
        <v>69</v>
      </c>
      <c r="E297" s="207">
        <v>37080</v>
      </c>
      <c r="F297" s="207"/>
      <c r="G297" s="221">
        <v>11742</v>
      </c>
      <c r="I297" s="221">
        <v>2060</v>
      </c>
      <c r="J297" s="222"/>
      <c r="M297" s="223">
        <v>18</v>
      </c>
      <c r="N297" s="221"/>
      <c r="O297" s="224"/>
      <c r="P297" s="225"/>
    </row>
    <row r="298" spans="1:16" s="217" customFormat="1" x14ac:dyDescent="0.25">
      <c r="A298" s="204" t="s">
        <v>559</v>
      </c>
      <c r="B298" s="205" t="s">
        <v>1156</v>
      </c>
      <c r="C298" s="204" t="s">
        <v>46</v>
      </c>
      <c r="D298" s="206" t="s">
        <v>69</v>
      </c>
      <c r="E298" s="207">
        <v>21510</v>
      </c>
      <c r="F298" s="220"/>
      <c r="G298" s="221">
        <v>6811.5</v>
      </c>
      <c r="I298" s="221">
        <v>1195</v>
      </c>
      <c r="J298" s="222"/>
      <c r="M298" s="223">
        <v>18</v>
      </c>
      <c r="N298" s="221"/>
      <c r="O298" s="224"/>
      <c r="P298" s="225"/>
    </row>
    <row r="299" spans="1:16" s="217" customFormat="1" x14ac:dyDescent="0.25">
      <c r="A299" s="204" t="s">
        <v>560</v>
      </c>
      <c r="B299" s="205" t="s">
        <v>1157</v>
      </c>
      <c r="C299" s="204" t="s">
        <v>46</v>
      </c>
      <c r="D299" s="206" t="s">
        <v>69</v>
      </c>
      <c r="E299" s="207">
        <v>37080</v>
      </c>
      <c r="F299" s="207"/>
      <c r="G299" s="221">
        <v>11742</v>
      </c>
      <c r="I299" s="221">
        <v>2060</v>
      </c>
      <c r="J299" s="222"/>
      <c r="M299" s="223">
        <v>18</v>
      </c>
      <c r="N299" s="221"/>
      <c r="O299" s="224"/>
      <c r="P299" s="225"/>
    </row>
    <row r="300" spans="1:16" s="229" customFormat="1" x14ac:dyDescent="0.25">
      <c r="A300" s="204" t="s">
        <v>561</v>
      </c>
      <c r="B300" s="205" t="s">
        <v>1144</v>
      </c>
      <c r="C300" s="204" t="s">
        <v>46</v>
      </c>
      <c r="D300" s="206" t="s">
        <v>69</v>
      </c>
      <c r="E300" s="207">
        <v>21510</v>
      </c>
      <c r="F300" s="220"/>
      <c r="G300" s="221">
        <v>6811.5</v>
      </c>
      <c r="H300" s="217"/>
      <c r="I300" s="221">
        <v>1195</v>
      </c>
      <c r="J300" s="222"/>
      <c r="M300" s="223">
        <v>18</v>
      </c>
      <c r="N300" s="221"/>
      <c r="O300" s="224"/>
      <c r="P300" s="225"/>
    </row>
    <row r="301" spans="1:16" s="229" customFormat="1" x14ac:dyDescent="0.25">
      <c r="A301" s="204" t="s">
        <v>562</v>
      </c>
      <c r="B301" s="205" t="s">
        <v>1145</v>
      </c>
      <c r="C301" s="204" t="s">
        <v>46</v>
      </c>
      <c r="D301" s="206" t="s">
        <v>69</v>
      </c>
      <c r="E301" s="207">
        <v>37080</v>
      </c>
      <c r="F301" s="207"/>
      <c r="G301" s="221">
        <v>11742</v>
      </c>
      <c r="H301" s="221"/>
      <c r="I301" s="221">
        <v>2060</v>
      </c>
      <c r="J301" s="222"/>
      <c r="M301" s="223">
        <v>18</v>
      </c>
      <c r="N301" s="221"/>
      <c r="O301" s="224"/>
      <c r="P301" s="225"/>
    </row>
    <row r="302" spans="1:16" s="229" customFormat="1" x14ac:dyDescent="0.25">
      <c r="A302" s="204" t="s">
        <v>563</v>
      </c>
      <c r="B302" s="205" t="s">
        <v>752</v>
      </c>
      <c r="C302" s="204" t="s">
        <v>59</v>
      </c>
      <c r="D302" s="206" t="s">
        <v>60</v>
      </c>
      <c r="E302" s="207">
        <v>13260</v>
      </c>
      <c r="F302" s="220"/>
      <c r="G302" s="221">
        <f t="shared" ref="G302" si="71">E302/3*0.95</f>
        <v>4199</v>
      </c>
      <c r="H302" s="221">
        <f>E302/M302</f>
        <v>884</v>
      </c>
      <c r="I302" s="221"/>
      <c r="J302" s="231"/>
      <c r="M302" s="225">
        <v>15</v>
      </c>
      <c r="N302" s="221"/>
      <c r="O302" s="224"/>
      <c r="P302" s="225"/>
    </row>
    <row r="303" spans="1:16" s="229" customFormat="1" x14ac:dyDescent="0.25">
      <c r="A303" s="204" t="s">
        <v>564</v>
      </c>
      <c r="B303" s="205" t="s">
        <v>753</v>
      </c>
      <c r="C303" s="204" t="s">
        <v>59</v>
      </c>
      <c r="D303" s="206" t="s">
        <v>60</v>
      </c>
      <c r="E303" s="207"/>
      <c r="F303" s="207">
        <v>5000</v>
      </c>
      <c r="H303" s="221"/>
      <c r="K303" s="222">
        <f>F303/M303</f>
        <v>333.33333333333331</v>
      </c>
      <c r="M303" s="225">
        <v>15</v>
      </c>
      <c r="N303" s="221"/>
      <c r="O303" s="224"/>
      <c r="P303" s="225"/>
    </row>
    <row r="304" spans="1:16" s="229" customFormat="1" ht="15" customHeight="1" x14ac:dyDescent="0.25">
      <c r="A304" s="204" t="s">
        <v>565</v>
      </c>
      <c r="B304" s="205" t="s">
        <v>754</v>
      </c>
      <c r="C304" s="204" t="s">
        <v>59</v>
      </c>
      <c r="D304" s="206" t="s">
        <v>60</v>
      </c>
      <c r="E304" s="207">
        <v>18000</v>
      </c>
      <c r="F304" s="207"/>
      <c r="G304" s="221">
        <f>E304/3*0.95</f>
        <v>5700</v>
      </c>
      <c r="H304" s="221">
        <f>E304/M304</f>
        <v>1200</v>
      </c>
      <c r="I304" s="221"/>
      <c r="K304" s="231"/>
      <c r="M304" s="225">
        <v>15</v>
      </c>
      <c r="N304" s="221"/>
      <c r="O304" s="224"/>
      <c r="P304" s="225"/>
    </row>
    <row r="305" spans="1:16" s="229" customFormat="1" ht="15" customHeight="1" x14ac:dyDescent="0.25">
      <c r="A305" s="204" t="s">
        <v>566</v>
      </c>
      <c r="B305" s="205" t="s">
        <v>755</v>
      </c>
      <c r="C305" s="204" t="s">
        <v>59</v>
      </c>
      <c r="D305" s="206" t="s">
        <v>60</v>
      </c>
      <c r="E305" s="207"/>
      <c r="F305" s="207">
        <v>7000</v>
      </c>
      <c r="H305" s="221"/>
      <c r="K305" s="222">
        <f>F305/M305</f>
        <v>466.66666666666669</v>
      </c>
      <c r="M305" s="225">
        <v>15</v>
      </c>
      <c r="N305" s="221"/>
      <c r="O305" s="224"/>
      <c r="P305" s="225"/>
    </row>
    <row r="306" spans="1:16" s="229" customFormat="1" ht="15" customHeight="1" x14ac:dyDescent="0.25">
      <c r="A306" s="204" t="s">
        <v>567</v>
      </c>
      <c r="B306" s="205" t="s">
        <v>74</v>
      </c>
      <c r="C306" s="204" t="s">
        <v>75</v>
      </c>
      <c r="D306" s="206" t="s">
        <v>76</v>
      </c>
      <c r="E306" s="207">
        <v>41500</v>
      </c>
      <c r="F306" s="220"/>
      <c r="G306" s="221">
        <f t="shared" ref="G306:G312" si="72">E306/4*0.95</f>
        <v>9856.25</v>
      </c>
      <c r="H306" s="221">
        <f>E306/M306</f>
        <v>2075</v>
      </c>
      <c r="I306" s="221">
        <f t="shared" ref="I306:I312" si="73">H306*5*1.01/6</f>
        <v>1746.4583333333333</v>
      </c>
      <c r="J306" s="231"/>
      <c r="M306" s="225">
        <v>20</v>
      </c>
      <c r="N306" s="221"/>
      <c r="O306" s="224"/>
      <c r="P306" s="225"/>
    </row>
    <row r="307" spans="1:16" s="229" customFormat="1" ht="15" customHeight="1" x14ac:dyDescent="0.25">
      <c r="A307" s="204" t="s">
        <v>568</v>
      </c>
      <c r="B307" s="205" t="s">
        <v>735</v>
      </c>
      <c r="C307" s="204" t="s">
        <v>75</v>
      </c>
      <c r="D307" s="206" t="s">
        <v>76</v>
      </c>
      <c r="E307" s="207"/>
      <c r="F307" s="207">
        <v>15000</v>
      </c>
      <c r="G307" s="221"/>
      <c r="H307" s="221"/>
      <c r="L307" s="222">
        <f>F307/M307</f>
        <v>625</v>
      </c>
      <c r="M307" s="225">
        <v>24</v>
      </c>
      <c r="N307" s="221"/>
      <c r="O307" s="224"/>
      <c r="P307" s="225"/>
    </row>
    <row r="308" spans="1:16" s="229" customFormat="1" x14ac:dyDescent="0.25">
      <c r="A308" s="204" t="s">
        <v>569</v>
      </c>
      <c r="B308" s="205" t="s">
        <v>734</v>
      </c>
      <c r="C308" s="204" t="s">
        <v>75</v>
      </c>
      <c r="D308" s="206" t="s">
        <v>76</v>
      </c>
      <c r="E308" s="207">
        <v>40000</v>
      </c>
      <c r="F308" s="207"/>
      <c r="G308" s="221">
        <f t="shared" si="72"/>
        <v>9500</v>
      </c>
      <c r="H308" s="221">
        <f>E308/M308</f>
        <v>2000</v>
      </c>
      <c r="I308" s="221">
        <f t="shared" si="73"/>
        <v>1683.3333333333333</v>
      </c>
      <c r="L308" s="222"/>
      <c r="M308" s="225">
        <v>20</v>
      </c>
      <c r="N308" s="221"/>
      <c r="O308" s="224"/>
      <c r="P308" s="225"/>
    </row>
    <row r="309" spans="1:16" s="229" customFormat="1" x14ac:dyDescent="0.25">
      <c r="A309" s="204" t="s">
        <v>570</v>
      </c>
      <c r="B309" s="205" t="s">
        <v>736</v>
      </c>
      <c r="C309" s="204" t="s">
        <v>75</v>
      </c>
      <c r="D309" s="206" t="s">
        <v>76</v>
      </c>
      <c r="E309" s="207"/>
      <c r="F309" s="207">
        <v>15000</v>
      </c>
      <c r="G309" s="221"/>
      <c r="H309" s="221"/>
      <c r="L309" s="222">
        <f>F309/M309</f>
        <v>625</v>
      </c>
      <c r="M309" s="225">
        <v>24</v>
      </c>
      <c r="N309" s="221"/>
      <c r="O309" s="224"/>
      <c r="P309" s="225"/>
    </row>
    <row r="310" spans="1:16" s="229" customFormat="1" x14ac:dyDescent="0.25">
      <c r="A310" s="204" t="s">
        <v>658</v>
      </c>
      <c r="B310" s="205" t="s">
        <v>737</v>
      </c>
      <c r="C310" s="204" t="s">
        <v>75</v>
      </c>
      <c r="D310" s="206" t="s">
        <v>76</v>
      </c>
      <c r="E310" s="207">
        <v>36000</v>
      </c>
      <c r="F310" s="220"/>
      <c r="G310" s="221">
        <f t="shared" si="72"/>
        <v>8550</v>
      </c>
      <c r="H310" s="221">
        <f>E310/M310</f>
        <v>2000</v>
      </c>
      <c r="I310" s="221">
        <f t="shared" si="73"/>
        <v>1683.3333333333333</v>
      </c>
      <c r="L310" s="222"/>
      <c r="M310" s="225">
        <v>18</v>
      </c>
      <c r="N310" s="221"/>
      <c r="O310" s="224"/>
      <c r="P310" s="225"/>
    </row>
    <row r="311" spans="1:16" s="229" customFormat="1" x14ac:dyDescent="0.25">
      <c r="A311" s="204" t="s">
        <v>659</v>
      </c>
      <c r="B311" s="205" t="s">
        <v>738</v>
      </c>
      <c r="C311" s="204" t="s">
        <v>75</v>
      </c>
      <c r="D311" s="206" t="s">
        <v>76</v>
      </c>
      <c r="E311" s="207"/>
      <c r="F311" s="207">
        <v>14040</v>
      </c>
      <c r="G311" s="221"/>
      <c r="H311" s="221"/>
      <c r="L311" s="222">
        <f>F311/M311</f>
        <v>780</v>
      </c>
      <c r="M311" s="225">
        <v>18</v>
      </c>
      <c r="N311" s="221"/>
      <c r="O311" s="224"/>
      <c r="P311" s="225"/>
    </row>
    <row r="312" spans="1:16" s="229" customFormat="1" x14ac:dyDescent="0.25">
      <c r="A312" s="204" t="s">
        <v>660</v>
      </c>
      <c r="B312" s="205" t="s">
        <v>739</v>
      </c>
      <c r="C312" s="204" t="s">
        <v>75</v>
      </c>
      <c r="D312" s="206" t="s">
        <v>76</v>
      </c>
      <c r="E312" s="207">
        <v>23940</v>
      </c>
      <c r="F312" s="207"/>
      <c r="G312" s="221">
        <f t="shared" si="72"/>
        <v>5685.75</v>
      </c>
      <c r="H312" s="221">
        <f>E312/M312</f>
        <v>1330</v>
      </c>
      <c r="I312" s="221">
        <f t="shared" si="73"/>
        <v>1119.4166666666667</v>
      </c>
      <c r="L312" s="222"/>
      <c r="M312" s="225">
        <v>18</v>
      </c>
      <c r="N312" s="221"/>
      <c r="O312" s="224"/>
      <c r="P312" s="225"/>
    </row>
    <row r="313" spans="1:16" s="229" customFormat="1" x14ac:dyDescent="0.25">
      <c r="A313" s="204" t="s">
        <v>661</v>
      </c>
      <c r="B313" s="205" t="s">
        <v>740</v>
      </c>
      <c r="C313" s="204" t="s">
        <v>75</v>
      </c>
      <c r="D313" s="206" t="s">
        <v>76</v>
      </c>
      <c r="E313" s="207"/>
      <c r="F313" s="207">
        <v>8100</v>
      </c>
      <c r="G313" s="221"/>
      <c r="H313" s="221"/>
      <c r="L313" s="222">
        <f>F313/M313</f>
        <v>450</v>
      </c>
      <c r="M313" s="225">
        <v>18</v>
      </c>
      <c r="N313" s="221"/>
      <c r="O313" s="224"/>
      <c r="P313" s="225"/>
    </row>
    <row r="314" spans="1:16" s="229" customFormat="1" x14ac:dyDescent="0.25">
      <c r="A314" s="204" t="s">
        <v>662</v>
      </c>
      <c r="B314" s="205" t="s">
        <v>1160</v>
      </c>
      <c r="C314" s="204" t="s">
        <v>27</v>
      </c>
      <c r="D314" s="206" t="s">
        <v>67</v>
      </c>
      <c r="E314" s="207">
        <v>18720</v>
      </c>
      <c r="F314" s="227"/>
      <c r="G314" s="221">
        <f>E314/2*0.95</f>
        <v>8892</v>
      </c>
      <c r="H314" s="232"/>
      <c r="I314" s="221">
        <f>+E314/M314</f>
        <v>1560</v>
      </c>
      <c r="L314" s="221"/>
      <c r="M314" s="230">
        <v>12</v>
      </c>
      <c r="N314" s="221"/>
      <c r="O314" s="224"/>
      <c r="P314" s="225"/>
    </row>
    <row r="315" spans="1:16" s="229" customFormat="1" x14ac:dyDescent="0.25">
      <c r="A315" s="204" t="s">
        <v>663</v>
      </c>
      <c r="B315" s="205" t="s">
        <v>1161</v>
      </c>
      <c r="C315" s="204" t="s">
        <v>27</v>
      </c>
      <c r="D315" s="206" t="s">
        <v>67</v>
      </c>
      <c r="E315" s="207"/>
      <c r="F315" s="207">
        <v>7500</v>
      </c>
      <c r="G315" s="221"/>
      <c r="H315" s="221"/>
      <c r="I315" s="228"/>
      <c r="L315" s="221">
        <f>F315/M315</f>
        <v>625</v>
      </c>
      <c r="M315" s="230">
        <v>12</v>
      </c>
      <c r="N315" s="221"/>
      <c r="O315" s="224"/>
      <c r="P315" s="225"/>
    </row>
    <row r="316" spans="1:16" s="217" customFormat="1" x14ac:dyDescent="0.25">
      <c r="A316" s="204" t="s">
        <v>664</v>
      </c>
      <c r="B316" s="205" t="s">
        <v>1165</v>
      </c>
      <c r="C316" s="204" t="s">
        <v>27</v>
      </c>
      <c r="D316" s="206" t="s">
        <v>67</v>
      </c>
      <c r="E316" s="207">
        <v>28000</v>
      </c>
      <c r="F316" s="227"/>
      <c r="G316" s="221">
        <f t="shared" ref="G316" si="74">E316/4*0.95</f>
        <v>6650</v>
      </c>
      <c r="H316" s="221">
        <f>E316/M316</f>
        <v>1400</v>
      </c>
      <c r="I316" s="221" t="s">
        <v>1163</v>
      </c>
      <c r="J316" s="229"/>
      <c r="L316" s="221"/>
      <c r="M316" s="230">
        <v>20</v>
      </c>
    </row>
    <row r="317" spans="1:16" s="229" customFormat="1" x14ac:dyDescent="0.25">
      <c r="A317" s="204" t="s">
        <v>665</v>
      </c>
      <c r="B317" s="205" t="s">
        <v>1166</v>
      </c>
      <c r="C317" s="204" t="s">
        <v>27</v>
      </c>
      <c r="D317" s="206" t="s">
        <v>67</v>
      </c>
      <c r="E317" s="207"/>
      <c r="F317" s="207">
        <v>10400</v>
      </c>
      <c r="G317" s="221"/>
      <c r="H317" s="221"/>
      <c r="I317" s="228"/>
      <c r="K317" s="221">
        <f>F317/M317</f>
        <v>520</v>
      </c>
      <c r="L317" s="221" t="s">
        <v>1163</v>
      </c>
      <c r="M317" s="230">
        <v>20</v>
      </c>
      <c r="N317" s="221"/>
      <c r="O317" s="224"/>
      <c r="P317" s="225"/>
    </row>
    <row r="318" spans="1:16" s="229" customFormat="1" x14ac:dyDescent="0.25">
      <c r="A318" s="204" t="s">
        <v>666</v>
      </c>
      <c r="B318" s="205" t="s">
        <v>1447</v>
      </c>
      <c r="C318" s="204" t="s">
        <v>27</v>
      </c>
      <c r="D318" s="206" t="s">
        <v>67</v>
      </c>
      <c r="E318" s="207">
        <v>30000</v>
      </c>
      <c r="F318" s="220"/>
      <c r="G318" s="221">
        <v>7125</v>
      </c>
      <c r="H318" s="221">
        <v>1500</v>
      </c>
      <c r="I318" s="221" t="s">
        <v>1163</v>
      </c>
      <c r="J318" s="222"/>
      <c r="K318" s="225"/>
      <c r="L318" s="228"/>
      <c r="M318" s="230">
        <v>20</v>
      </c>
      <c r="N318" s="221"/>
      <c r="O318" s="224"/>
      <c r="P318" s="225"/>
    </row>
    <row r="319" spans="1:16" s="229" customFormat="1" x14ac:dyDescent="0.25">
      <c r="A319" s="204" t="s">
        <v>667</v>
      </c>
      <c r="B319" s="205" t="s">
        <v>1448</v>
      </c>
      <c r="C319" s="204" t="s">
        <v>27</v>
      </c>
      <c r="D319" s="206" t="s">
        <v>67</v>
      </c>
      <c r="E319" s="207"/>
      <c r="F319" s="207">
        <v>14000</v>
      </c>
      <c r="G319" s="221"/>
      <c r="H319" s="221"/>
      <c r="J319" s="222">
        <v>6650</v>
      </c>
      <c r="K319" s="225">
        <v>700</v>
      </c>
      <c r="L319" s="221" t="s">
        <v>1163</v>
      </c>
      <c r="M319" s="230">
        <v>20</v>
      </c>
      <c r="N319" s="221"/>
      <c r="O319" s="224"/>
      <c r="P319" s="225"/>
    </row>
    <row r="320" spans="1:16" s="229" customFormat="1" x14ac:dyDescent="0.25">
      <c r="A320" s="204" t="s">
        <v>668</v>
      </c>
      <c r="B320" s="205" t="s">
        <v>1169</v>
      </c>
      <c r="C320" s="204" t="s">
        <v>27</v>
      </c>
      <c r="D320" s="206" t="s">
        <v>67</v>
      </c>
      <c r="E320" s="207">
        <v>20000</v>
      </c>
      <c r="F320" s="227"/>
      <c r="G320" s="221">
        <f t="shared" ref="G320" si="75">E320/4*0.95</f>
        <v>4750</v>
      </c>
      <c r="H320" s="221">
        <f>E320/M320</f>
        <v>1000</v>
      </c>
      <c r="I320" s="221" t="s">
        <v>1163</v>
      </c>
      <c r="K320" s="221"/>
      <c r="M320" s="230">
        <v>20</v>
      </c>
      <c r="N320" s="221"/>
      <c r="O320" s="224"/>
      <c r="P320" s="225"/>
    </row>
    <row r="321" spans="1:16" s="229" customFormat="1" x14ac:dyDescent="0.25">
      <c r="A321" s="204" t="s">
        <v>669</v>
      </c>
      <c r="B321" s="205" t="s">
        <v>1170</v>
      </c>
      <c r="C321" s="204" t="s">
        <v>27</v>
      </c>
      <c r="D321" s="206" t="s">
        <v>67</v>
      </c>
      <c r="E321" s="207"/>
      <c r="F321" s="207">
        <v>9000</v>
      </c>
      <c r="G321" s="221"/>
      <c r="H321" s="221"/>
      <c r="I321" s="228"/>
      <c r="K321" s="221">
        <f>F321/M321</f>
        <v>450</v>
      </c>
      <c r="L321" s="221" t="s">
        <v>1163</v>
      </c>
      <c r="M321" s="230">
        <v>20</v>
      </c>
      <c r="N321" s="221"/>
      <c r="O321" s="224"/>
      <c r="P321" s="225"/>
    </row>
    <row r="322" spans="1:16" s="229" customFormat="1" x14ac:dyDescent="0.25">
      <c r="A322" s="204" t="s">
        <v>670</v>
      </c>
      <c r="B322" s="205" t="s">
        <v>1173</v>
      </c>
      <c r="C322" s="204" t="s">
        <v>27</v>
      </c>
      <c r="D322" s="206" t="s">
        <v>67</v>
      </c>
      <c r="E322" s="207">
        <v>20000</v>
      </c>
      <c r="F322" s="207"/>
      <c r="G322" s="221">
        <f t="shared" ref="G322" si="76">E322/4*0.95</f>
        <v>4750</v>
      </c>
      <c r="H322" s="221">
        <f>E322/M322</f>
        <v>1000</v>
      </c>
      <c r="I322" s="221" t="s">
        <v>1163</v>
      </c>
      <c r="K322" s="221"/>
      <c r="L322" s="228"/>
      <c r="M322" s="230">
        <v>20</v>
      </c>
      <c r="N322" s="221"/>
      <c r="O322" s="221"/>
      <c r="P322" s="225"/>
    </row>
    <row r="323" spans="1:16" s="229" customFormat="1" x14ac:dyDescent="0.25">
      <c r="A323" s="204" t="s">
        <v>671</v>
      </c>
      <c r="B323" s="205" t="s">
        <v>1174</v>
      </c>
      <c r="C323" s="204" t="s">
        <v>27</v>
      </c>
      <c r="D323" s="206" t="s">
        <v>67</v>
      </c>
      <c r="E323" s="207"/>
      <c r="F323" s="207">
        <v>9000</v>
      </c>
      <c r="G323" s="221"/>
      <c r="H323" s="221"/>
      <c r="I323" s="228"/>
      <c r="K323" s="221">
        <f>F323/M323</f>
        <v>450</v>
      </c>
      <c r="L323" s="221" t="s">
        <v>1163</v>
      </c>
      <c r="M323" s="230">
        <v>20</v>
      </c>
      <c r="N323" s="221"/>
      <c r="O323" s="221"/>
      <c r="P323" s="225"/>
    </row>
    <row r="324" spans="1:16" s="229" customFormat="1" x14ac:dyDescent="0.25">
      <c r="A324" s="204" t="s">
        <v>672</v>
      </c>
      <c r="B324" s="205" t="s">
        <v>750</v>
      </c>
      <c r="C324" s="204" t="s">
        <v>694</v>
      </c>
      <c r="D324" s="206" t="s">
        <v>72</v>
      </c>
      <c r="E324" s="207">
        <v>31200</v>
      </c>
      <c r="F324" s="220"/>
      <c r="G324" s="221">
        <f t="shared" ref="G324" si="77">E324/4*0.95</f>
        <v>7410</v>
      </c>
      <c r="H324" s="221">
        <f>E324/M324</f>
        <v>1560</v>
      </c>
      <c r="I324" s="221">
        <f t="shared" ref="I324" si="78">H324*5*1.01/6</f>
        <v>1313</v>
      </c>
      <c r="J324" s="222"/>
      <c r="M324" s="225">
        <v>20</v>
      </c>
      <c r="N324" s="221"/>
      <c r="O324" s="221"/>
      <c r="P324" s="225"/>
    </row>
    <row r="325" spans="1:16" s="229" customFormat="1" x14ac:dyDescent="0.25">
      <c r="A325" s="204" t="s">
        <v>695</v>
      </c>
      <c r="B325" s="205" t="s">
        <v>751</v>
      </c>
      <c r="C325" s="204" t="s">
        <v>694</v>
      </c>
      <c r="D325" s="206" t="s">
        <v>72</v>
      </c>
      <c r="E325" s="207"/>
      <c r="F325" s="207">
        <v>12000</v>
      </c>
      <c r="G325" s="221"/>
      <c r="H325" s="221"/>
      <c r="L325" s="222">
        <f>F325/M325</f>
        <v>500</v>
      </c>
      <c r="M325" s="225">
        <v>24</v>
      </c>
      <c r="N325" s="221"/>
      <c r="O325" s="221"/>
      <c r="P325" s="225"/>
    </row>
    <row r="326" spans="1:16" s="229" customFormat="1" x14ac:dyDescent="0.25">
      <c r="A326" s="204" t="s">
        <v>696</v>
      </c>
      <c r="B326" s="205" t="s">
        <v>690</v>
      </c>
      <c r="C326" s="204" t="s">
        <v>52</v>
      </c>
      <c r="D326" s="206" t="s">
        <v>72</v>
      </c>
      <c r="E326" s="207">
        <v>23200</v>
      </c>
      <c r="F326" s="220"/>
      <c r="G326" s="221">
        <f t="shared" ref="G326" si="79">E326/4*0.95</f>
        <v>5510</v>
      </c>
      <c r="H326" s="221">
        <f>E326/M326</f>
        <v>1160</v>
      </c>
      <c r="I326" s="221">
        <f t="shared" ref="I326" si="80">H326*5*1.01/6</f>
        <v>976.33333333333337</v>
      </c>
      <c r="L326" s="222"/>
      <c r="M326" s="225">
        <v>20</v>
      </c>
      <c r="N326" s="221"/>
      <c r="O326" s="221"/>
      <c r="P326" s="225"/>
    </row>
    <row r="327" spans="1:16" s="229" customFormat="1" x14ac:dyDescent="0.25">
      <c r="A327" s="204" t="s">
        <v>697</v>
      </c>
      <c r="B327" s="205" t="s">
        <v>746</v>
      </c>
      <c r="C327" s="204" t="s">
        <v>52</v>
      </c>
      <c r="D327" s="206" t="s">
        <v>72</v>
      </c>
      <c r="E327" s="207"/>
      <c r="F327" s="207">
        <v>9000</v>
      </c>
      <c r="G327" s="221"/>
      <c r="H327" s="221"/>
      <c r="L327" s="222">
        <f>F327/M327</f>
        <v>375</v>
      </c>
      <c r="M327" s="225">
        <v>24</v>
      </c>
      <c r="N327" s="221"/>
      <c r="O327" s="221"/>
      <c r="P327" s="225"/>
    </row>
    <row r="328" spans="1:16" s="229" customFormat="1" x14ac:dyDescent="0.25">
      <c r="A328" s="204" t="s">
        <v>698</v>
      </c>
      <c r="B328" s="205" t="s">
        <v>691</v>
      </c>
      <c r="C328" s="204" t="s">
        <v>52</v>
      </c>
      <c r="D328" s="206" t="s">
        <v>72</v>
      </c>
      <c r="E328" s="207">
        <v>23200</v>
      </c>
      <c r="F328" s="207"/>
      <c r="G328" s="221">
        <f t="shared" ref="G328" si="81">E328/4*0.95</f>
        <v>5510</v>
      </c>
      <c r="H328" s="221">
        <f>E328/M328</f>
        <v>1160</v>
      </c>
      <c r="I328" s="221">
        <f t="shared" ref="I328" si="82">H328*5*1.01/6</f>
        <v>976.33333333333337</v>
      </c>
      <c r="L328" s="222"/>
      <c r="M328" s="225">
        <v>20</v>
      </c>
      <c r="N328" s="221"/>
      <c r="O328" s="221"/>
      <c r="P328" s="225"/>
    </row>
    <row r="329" spans="1:16" s="229" customFormat="1" x14ac:dyDescent="0.25">
      <c r="A329" s="204" t="s">
        <v>710</v>
      </c>
      <c r="B329" s="205" t="s">
        <v>747</v>
      </c>
      <c r="C329" s="204" t="s">
        <v>52</v>
      </c>
      <c r="D329" s="206" t="s">
        <v>72</v>
      </c>
      <c r="E329" s="207"/>
      <c r="F329" s="207">
        <v>9000</v>
      </c>
      <c r="G329" s="221"/>
      <c r="H329" s="221"/>
      <c r="L329" s="222">
        <f>F329/M329</f>
        <v>375</v>
      </c>
      <c r="M329" s="225">
        <v>24</v>
      </c>
      <c r="N329" s="221"/>
      <c r="O329" s="221"/>
      <c r="P329" s="225"/>
    </row>
    <row r="330" spans="1:16" s="229" customFormat="1" x14ac:dyDescent="0.25">
      <c r="A330" s="204" t="s">
        <v>711</v>
      </c>
      <c r="B330" s="205" t="s">
        <v>693</v>
      </c>
      <c r="C330" s="204" t="s">
        <v>52</v>
      </c>
      <c r="D330" s="206" t="s">
        <v>72</v>
      </c>
      <c r="E330" s="207">
        <v>26600</v>
      </c>
      <c r="F330" s="207"/>
      <c r="G330" s="221">
        <f t="shared" ref="G330" si="83">E330/4*0.95</f>
        <v>6317.5</v>
      </c>
      <c r="H330" s="221">
        <f>E330/M330</f>
        <v>1330</v>
      </c>
      <c r="I330" s="221">
        <f t="shared" ref="I330" si="84">H330*5*1.01/6</f>
        <v>1119.4166666666667</v>
      </c>
      <c r="L330" s="222"/>
      <c r="M330" s="225">
        <v>20</v>
      </c>
      <c r="N330" s="221"/>
      <c r="O330" s="221"/>
      <c r="P330" s="225"/>
    </row>
    <row r="331" spans="1:16" s="229" customFormat="1" x14ac:dyDescent="0.25">
      <c r="A331" s="204" t="s">
        <v>712</v>
      </c>
      <c r="B331" s="205" t="s">
        <v>748</v>
      </c>
      <c r="C331" s="204" t="s">
        <v>52</v>
      </c>
      <c r="D331" s="206" t="s">
        <v>72</v>
      </c>
      <c r="E331" s="207"/>
      <c r="F331" s="207">
        <v>12000</v>
      </c>
      <c r="G331" s="221"/>
      <c r="H331" s="221"/>
      <c r="L331" s="222">
        <f>F331/M331</f>
        <v>500</v>
      </c>
      <c r="M331" s="225">
        <v>24</v>
      </c>
      <c r="N331" s="221"/>
      <c r="O331" s="221"/>
      <c r="P331" s="225"/>
    </row>
    <row r="332" spans="1:16" s="229" customFormat="1" x14ac:dyDescent="0.25">
      <c r="A332" s="204" t="s">
        <v>713</v>
      </c>
      <c r="B332" s="205" t="s">
        <v>692</v>
      </c>
      <c r="C332" s="204" t="s">
        <v>52</v>
      </c>
      <c r="D332" s="206" t="s">
        <v>72</v>
      </c>
      <c r="E332" s="207">
        <v>20600</v>
      </c>
      <c r="F332" s="207"/>
      <c r="G332" s="221">
        <f t="shared" ref="G332" si="85">E332/4*0.95</f>
        <v>4892.5</v>
      </c>
      <c r="H332" s="221">
        <f>E332/M332</f>
        <v>1030</v>
      </c>
      <c r="I332" s="221">
        <f t="shared" ref="I332" si="86">H332*5*1.01/6</f>
        <v>866.91666666666663</v>
      </c>
      <c r="L332" s="222"/>
      <c r="M332" s="225">
        <v>20</v>
      </c>
      <c r="N332" s="221"/>
      <c r="O332" s="221"/>
      <c r="P332" s="225"/>
    </row>
    <row r="333" spans="1:16" s="229" customFormat="1" x14ac:dyDescent="0.25">
      <c r="A333" s="204" t="s">
        <v>1289</v>
      </c>
      <c r="B333" s="205" t="s">
        <v>749</v>
      </c>
      <c r="C333" s="204" t="s">
        <v>52</v>
      </c>
      <c r="D333" s="206" t="s">
        <v>72</v>
      </c>
      <c r="E333" s="207"/>
      <c r="F333" s="207">
        <v>8000</v>
      </c>
      <c r="G333" s="221"/>
      <c r="H333" s="221"/>
      <c r="L333" s="222">
        <f>F333/M333</f>
        <v>333.33333333333331</v>
      </c>
      <c r="M333" s="225">
        <v>24</v>
      </c>
      <c r="O333" s="221"/>
      <c r="P333" s="225"/>
    </row>
    <row r="334" spans="1:16" s="229" customFormat="1" x14ac:dyDescent="0.25">
      <c r="A334" s="204" t="s">
        <v>1290</v>
      </c>
      <c r="B334" s="205" t="s">
        <v>744</v>
      </c>
      <c r="C334" s="204" t="s">
        <v>358</v>
      </c>
      <c r="D334" s="206" t="s">
        <v>544</v>
      </c>
      <c r="E334" s="207">
        <v>28600</v>
      </c>
      <c r="F334" s="220"/>
      <c r="G334" s="221">
        <f t="shared" ref="G334" si="87">E334/4*0.95</f>
        <v>6792.5</v>
      </c>
      <c r="H334" s="221">
        <f>E334/M334</f>
        <v>1430</v>
      </c>
      <c r="I334" s="221">
        <f t="shared" ref="I334" si="88">H334*5*1.01/6</f>
        <v>1203.5833333333333</v>
      </c>
      <c r="L334" s="222"/>
      <c r="M334" s="225">
        <v>20</v>
      </c>
      <c r="N334" s="221"/>
      <c r="O334" s="221"/>
      <c r="P334" s="225"/>
    </row>
    <row r="335" spans="1:16" s="229" customFormat="1" x14ac:dyDescent="0.25">
      <c r="A335" s="204" t="s">
        <v>1460</v>
      </c>
      <c r="B335" s="205" t="s">
        <v>745</v>
      </c>
      <c r="C335" s="204" t="s">
        <v>358</v>
      </c>
      <c r="D335" s="206" t="s">
        <v>544</v>
      </c>
      <c r="E335" s="207"/>
      <c r="F335" s="207">
        <v>10000</v>
      </c>
      <c r="G335" s="221"/>
      <c r="H335" s="221"/>
      <c r="L335" s="222">
        <f>F335/M335</f>
        <v>416.66666666666669</v>
      </c>
      <c r="M335" s="225">
        <v>24</v>
      </c>
      <c r="O335" s="221"/>
      <c r="P335" s="225"/>
    </row>
    <row r="336" spans="1:16" s="229" customFormat="1" x14ac:dyDescent="0.25">
      <c r="A336" s="204" t="s">
        <v>1461</v>
      </c>
      <c r="B336" s="205" t="s">
        <v>616</v>
      </c>
      <c r="C336" s="204" t="s">
        <v>358</v>
      </c>
      <c r="D336" s="206" t="s">
        <v>544</v>
      </c>
      <c r="E336" s="207">
        <v>20000</v>
      </c>
      <c r="F336" s="220"/>
      <c r="G336" s="221">
        <f t="shared" ref="G336" si="89">E336/4*0.95</f>
        <v>4750</v>
      </c>
      <c r="H336" s="221">
        <f>E336/M336</f>
        <v>1000</v>
      </c>
      <c r="I336" s="221">
        <f t="shared" ref="I336" si="90">H336*5*1.01/6</f>
        <v>841.66666666666663</v>
      </c>
      <c r="J336" s="222"/>
      <c r="M336" s="225">
        <v>20</v>
      </c>
      <c r="O336" s="221"/>
      <c r="P336" s="225"/>
    </row>
    <row r="337" spans="1:16" s="229" customFormat="1" x14ac:dyDescent="0.25">
      <c r="A337" s="204" t="s">
        <v>1462</v>
      </c>
      <c r="B337" s="205" t="s">
        <v>741</v>
      </c>
      <c r="C337" s="204" t="s">
        <v>358</v>
      </c>
      <c r="D337" s="206" t="s">
        <v>544</v>
      </c>
      <c r="E337" s="207"/>
      <c r="F337" s="207">
        <v>7600</v>
      </c>
      <c r="G337" s="221"/>
      <c r="H337" s="221"/>
      <c r="K337" s="222">
        <f>F337/M337</f>
        <v>380</v>
      </c>
      <c r="M337" s="225">
        <v>20</v>
      </c>
      <c r="O337" s="221"/>
      <c r="P337" s="225"/>
    </row>
    <row r="338" spans="1:16" s="229" customFormat="1" x14ac:dyDescent="0.25">
      <c r="A338" s="204" t="s">
        <v>1463</v>
      </c>
      <c r="B338" s="233" t="s">
        <v>742</v>
      </c>
      <c r="C338" s="204" t="s">
        <v>358</v>
      </c>
      <c r="D338" s="206" t="s">
        <v>544</v>
      </c>
      <c r="E338" s="207">
        <v>20000</v>
      </c>
      <c r="F338" s="220"/>
      <c r="G338" s="221">
        <f t="shared" ref="G338" si="91">E338/4*0.95</f>
        <v>4750</v>
      </c>
      <c r="H338" s="221">
        <f>E338/M338</f>
        <v>1000</v>
      </c>
      <c r="I338" s="221">
        <f t="shared" ref="I338" si="92">H338*5*1.01/6</f>
        <v>841.66666666666663</v>
      </c>
      <c r="K338" s="222"/>
      <c r="M338" s="225">
        <v>20</v>
      </c>
      <c r="N338" s="221"/>
      <c r="O338" s="224"/>
      <c r="P338" s="225"/>
    </row>
    <row r="339" spans="1:16" s="229" customFormat="1" x14ac:dyDescent="0.25">
      <c r="A339" s="204" t="s">
        <v>1464</v>
      </c>
      <c r="B339" s="233" t="s">
        <v>743</v>
      </c>
      <c r="C339" s="204" t="s">
        <v>358</v>
      </c>
      <c r="D339" s="206" t="s">
        <v>544</v>
      </c>
      <c r="E339" s="207"/>
      <c r="F339" s="207">
        <v>7600</v>
      </c>
      <c r="G339" s="221"/>
      <c r="H339" s="221"/>
      <c r="K339" s="222">
        <f>F339/M339</f>
        <v>380</v>
      </c>
      <c r="M339" s="225">
        <v>20</v>
      </c>
      <c r="N339" s="221"/>
      <c r="O339" s="224"/>
      <c r="P339" s="225"/>
    </row>
    <row r="340" spans="1:16" s="229" customFormat="1" x14ac:dyDescent="0.25">
      <c r="A340" s="204" t="s">
        <v>1465</v>
      </c>
      <c r="B340" s="233" t="s">
        <v>756</v>
      </c>
      <c r="C340" s="204" t="s">
        <v>48</v>
      </c>
      <c r="D340" s="206" t="s">
        <v>70</v>
      </c>
      <c r="E340" s="207">
        <v>15000</v>
      </c>
      <c r="F340" s="220"/>
      <c r="G340" s="221">
        <f t="shared" ref="G340" si="93">E340/4*0.95</f>
        <v>3562.5</v>
      </c>
      <c r="H340" s="221">
        <f>E340/M340</f>
        <v>750</v>
      </c>
      <c r="I340" s="221">
        <f t="shared" ref="I340" si="94">H340*5*1.01/6</f>
        <v>631.25</v>
      </c>
      <c r="K340" s="222"/>
      <c r="M340" s="225">
        <v>20</v>
      </c>
      <c r="N340" s="221"/>
      <c r="O340" s="224"/>
      <c r="P340" s="225"/>
    </row>
    <row r="341" spans="1:16" s="229" customFormat="1" x14ac:dyDescent="0.25">
      <c r="A341" s="204" t="s">
        <v>1466</v>
      </c>
      <c r="B341" s="233" t="s">
        <v>762</v>
      </c>
      <c r="C341" s="204" t="s">
        <v>48</v>
      </c>
      <c r="D341" s="206" t="s">
        <v>70</v>
      </c>
      <c r="E341" s="207"/>
      <c r="F341" s="207">
        <v>6000</v>
      </c>
      <c r="G341" s="221"/>
      <c r="H341" s="221"/>
      <c r="K341" s="222">
        <f>F341/M341</f>
        <v>300</v>
      </c>
      <c r="M341" s="225">
        <v>20</v>
      </c>
      <c r="N341" s="221"/>
      <c r="O341" s="224"/>
      <c r="P341" s="225"/>
    </row>
    <row r="342" spans="1:16" s="229" customFormat="1" x14ac:dyDescent="0.25">
      <c r="A342" s="204" t="s">
        <v>1467</v>
      </c>
      <c r="B342" s="233" t="s">
        <v>757</v>
      </c>
      <c r="C342" s="204" t="s">
        <v>48</v>
      </c>
      <c r="D342" s="206" t="s">
        <v>70</v>
      </c>
      <c r="E342" s="207">
        <v>15600</v>
      </c>
      <c r="F342" s="220"/>
      <c r="G342" s="221">
        <f t="shared" ref="G342:G347" si="95">E342/4*0.95</f>
        <v>3705</v>
      </c>
      <c r="H342" s="221">
        <f t="shared" ref="H342:H347" si="96">E342/M342</f>
        <v>780</v>
      </c>
      <c r="I342" s="221"/>
      <c r="J342" s="231"/>
      <c r="M342" s="225">
        <v>20</v>
      </c>
      <c r="N342" s="221"/>
      <c r="O342" s="224"/>
      <c r="P342" s="225"/>
    </row>
    <row r="343" spans="1:16" s="217" customFormat="1" x14ac:dyDescent="0.25">
      <c r="A343" s="204" t="s">
        <v>1468</v>
      </c>
      <c r="B343" s="233" t="s">
        <v>758</v>
      </c>
      <c r="C343" s="204" t="s">
        <v>48</v>
      </c>
      <c r="D343" s="206" t="s">
        <v>70</v>
      </c>
      <c r="E343" s="207">
        <v>9360</v>
      </c>
      <c r="F343" s="220"/>
      <c r="G343" s="221">
        <f t="shared" si="95"/>
        <v>2223</v>
      </c>
      <c r="H343" s="221">
        <f t="shared" si="96"/>
        <v>468</v>
      </c>
      <c r="I343" s="221"/>
      <c r="J343" s="231"/>
      <c r="M343" s="225">
        <v>20</v>
      </c>
      <c r="N343" s="221"/>
      <c r="O343" s="224"/>
      <c r="P343" s="225"/>
    </row>
    <row r="344" spans="1:16" s="217" customFormat="1" x14ac:dyDescent="0.25">
      <c r="A344" s="204" t="s">
        <v>1469</v>
      </c>
      <c r="B344" s="233" t="s">
        <v>759</v>
      </c>
      <c r="C344" s="204" t="s">
        <v>48</v>
      </c>
      <c r="D344" s="206" t="s">
        <v>70</v>
      </c>
      <c r="E344" s="207">
        <v>9800</v>
      </c>
      <c r="F344" s="220"/>
      <c r="G344" s="221">
        <f t="shared" si="95"/>
        <v>2327.5</v>
      </c>
      <c r="H344" s="221">
        <f t="shared" si="96"/>
        <v>490</v>
      </c>
      <c r="I344" s="221"/>
      <c r="J344" s="231"/>
      <c r="M344" s="225">
        <v>20</v>
      </c>
      <c r="N344" s="221"/>
      <c r="O344" s="224"/>
      <c r="P344" s="225"/>
    </row>
    <row r="345" spans="1:16" s="272" customFormat="1" x14ac:dyDescent="0.25">
      <c r="A345" s="267" t="s">
        <v>1470</v>
      </c>
      <c r="B345" s="283" t="s">
        <v>760</v>
      </c>
      <c r="C345" s="267" t="s">
        <v>48</v>
      </c>
      <c r="D345" s="269" t="s">
        <v>70</v>
      </c>
      <c r="E345" s="119">
        <v>15000</v>
      </c>
      <c r="F345" s="270"/>
      <c r="G345" s="271">
        <f t="shared" si="95"/>
        <v>3562.5</v>
      </c>
      <c r="H345" s="271">
        <f t="shared" si="96"/>
        <v>750</v>
      </c>
      <c r="I345" s="271"/>
      <c r="J345" s="275"/>
      <c r="M345" s="281">
        <v>20</v>
      </c>
      <c r="N345" s="271"/>
      <c r="O345" s="286"/>
      <c r="P345" s="281"/>
    </row>
    <row r="346" spans="1:16" s="272" customFormat="1" x14ac:dyDescent="0.25">
      <c r="A346" s="267" t="s">
        <v>1471</v>
      </c>
      <c r="B346" s="283" t="s">
        <v>761</v>
      </c>
      <c r="C346" s="267" t="s">
        <v>48</v>
      </c>
      <c r="D346" s="269" t="s">
        <v>70</v>
      </c>
      <c r="E346" s="119">
        <v>15000</v>
      </c>
      <c r="F346" s="270"/>
      <c r="G346" s="271">
        <f t="shared" si="95"/>
        <v>3562.5</v>
      </c>
      <c r="H346" s="271">
        <f t="shared" si="96"/>
        <v>750</v>
      </c>
      <c r="I346" s="271"/>
      <c r="J346" s="275"/>
      <c r="M346" s="281">
        <v>20</v>
      </c>
      <c r="N346" s="271"/>
      <c r="O346" s="286"/>
      <c r="P346" s="281"/>
    </row>
    <row r="347" spans="1:16" s="217" customFormat="1" x14ac:dyDescent="0.25">
      <c r="A347" s="204" t="s">
        <v>1472</v>
      </c>
      <c r="B347" s="233" t="s">
        <v>766</v>
      </c>
      <c r="C347" s="204" t="s">
        <v>39</v>
      </c>
      <c r="D347" s="206" t="s">
        <v>68</v>
      </c>
      <c r="E347" s="207">
        <v>41600</v>
      </c>
      <c r="F347" s="207"/>
      <c r="G347" s="221">
        <f t="shared" si="95"/>
        <v>9880</v>
      </c>
      <c r="H347" s="221">
        <f t="shared" si="96"/>
        <v>2080</v>
      </c>
      <c r="I347" s="221">
        <f t="shared" ref="I347" si="97">H347*5*1.01/6</f>
        <v>1750.6666666666667</v>
      </c>
      <c r="J347" s="222"/>
      <c r="M347" s="225">
        <v>20</v>
      </c>
      <c r="N347" s="221"/>
      <c r="O347" s="224"/>
      <c r="P347" s="225"/>
    </row>
    <row r="348" spans="1:16" s="217" customFormat="1" x14ac:dyDescent="0.25">
      <c r="A348" s="204" t="s">
        <v>1473</v>
      </c>
      <c r="B348" s="233" t="s">
        <v>772</v>
      </c>
      <c r="C348" s="204" t="s">
        <v>39</v>
      </c>
      <c r="D348" s="206" t="s">
        <v>68</v>
      </c>
      <c r="E348" s="207"/>
      <c r="F348" s="207">
        <v>15000</v>
      </c>
      <c r="G348" s="221"/>
      <c r="H348" s="221"/>
      <c r="I348" s="229"/>
      <c r="L348" s="222">
        <f>F348/M348</f>
        <v>625</v>
      </c>
      <c r="M348" s="225">
        <v>24</v>
      </c>
      <c r="N348" s="221"/>
      <c r="O348" s="224"/>
      <c r="P348" s="225"/>
    </row>
    <row r="349" spans="1:16" s="217" customFormat="1" x14ac:dyDescent="0.25">
      <c r="A349" s="204" t="s">
        <v>1474</v>
      </c>
      <c r="B349" s="233" t="s">
        <v>767</v>
      </c>
      <c r="C349" s="204" t="s">
        <v>39</v>
      </c>
      <c r="D349" s="206" t="s">
        <v>68</v>
      </c>
      <c r="E349" s="207">
        <v>41600</v>
      </c>
      <c r="F349" s="207"/>
      <c r="G349" s="221">
        <f t="shared" ref="G349" si="98">E349/4*0.95</f>
        <v>9880</v>
      </c>
      <c r="H349" s="221">
        <f>E349/M349</f>
        <v>2080</v>
      </c>
      <c r="I349" s="221">
        <f t="shared" ref="I349" si="99">H349*5*1.01/6</f>
        <v>1750.6666666666667</v>
      </c>
      <c r="L349" s="222"/>
      <c r="M349" s="225">
        <v>20</v>
      </c>
      <c r="N349" s="221"/>
      <c r="O349" s="224"/>
      <c r="P349" s="225"/>
    </row>
    <row r="350" spans="1:16" s="217" customFormat="1" x14ac:dyDescent="0.25">
      <c r="A350" s="204" t="s">
        <v>1475</v>
      </c>
      <c r="B350" s="233" t="s">
        <v>773</v>
      </c>
      <c r="C350" s="204" t="s">
        <v>39</v>
      </c>
      <c r="D350" s="206" t="s">
        <v>68</v>
      </c>
      <c r="E350" s="207"/>
      <c r="F350" s="207">
        <v>15000</v>
      </c>
      <c r="G350" s="221"/>
      <c r="H350" s="221"/>
      <c r="I350" s="229"/>
      <c r="L350" s="222">
        <f>F350/M350</f>
        <v>625</v>
      </c>
      <c r="M350" s="225">
        <v>24</v>
      </c>
      <c r="N350" s="221"/>
      <c r="O350" s="224"/>
      <c r="P350" s="225"/>
    </row>
    <row r="351" spans="1:16" s="217" customFormat="1" x14ac:dyDescent="0.25">
      <c r="A351" s="204" t="s">
        <v>1476</v>
      </c>
      <c r="B351" s="233" t="s">
        <v>768</v>
      </c>
      <c r="C351" s="204" t="s">
        <v>39</v>
      </c>
      <c r="D351" s="206" t="s">
        <v>68</v>
      </c>
      <c r="E351" s="207">
        <v>41600</v>
      </c>
      <c r="F351" s="207"/>
      <c r="G351" s="221">
        <f t="shared" ref="G351" si="100">E351/4*0.95</f>
        <v>9880</v>
      </c>
      <c r="H351" s="221">
        <f>E351/M351</f>
        <v>2080</v>
      </c>
      <c r="I351" s="221">
        <f t="shared" ref="I351" si="101">H351*5*1.01/6</f>
        <v>1750.6666666666667</v>
      </c>
      <c r="L351" s="222"/>
      <c r="M351" s="225">
        <v>20</v>
      </c>
      <c r="N351" s="221"/>
      <c r="O351" s="224"/>
      <c r="P351" s="225"/>
    </row>
    <row r="352" spans="1:16" s="217" customFormat="1" x14ac:dyDescent="0.25">
      <c r="A352" s="204" t="s">
        <v>1477</v>
      </c>
      <c r="B352" s="233" t="s">
        <v>774</v>
      </c>
      <c r="C352" s="204" t="s">
        <v>39</v>
      </c>
      <c r="D352" s="206" t="s">
        <v>68</v>
      </c>
      <c r="E352" s="207"/>
      <c r="F352" s="207">
        <v>15000</v>
      </c>
      <c r="G352" s="221"/>
      <c r="H352" s="221"/>
      <c r="I352" s="229"/>
      <c r="L352" s="222">
        <f>F352/M352</f>
        <v>625</v>
      </c>
      <c r="M352" s="225">
        <v>24</v>
      </c>
      <c r="N352" s="221"/>
      <c r="O352" s="224"/>
      <c r="P352" s="225"/>
    </row>
    <row r="353" spans="1:16384" s="217" customFormat="1" x14ac:dyDescent="0.25">
      <c r="A353" s="204" t="s">
        <v>1478</v>
      </c>
      <c r="B353" s="233" t="s">
        <v>769</v>
      </c>
      <c r="C353" s="204" t="s">
        <v>39</v>
      </c>
      <c r="D353" s="206" t="s">
        <v>68</v>
      </c>
      <c r="E353" s="207">
        <v>41600</v>
      </c>
      <c r="F353" s="207"/>
      <c r="G353" s="221">
        <f t="shared" ref="G353" si="102">E353/4*0.95</f>
        <v>9880</v>
      </c>
      <c r="H353" s="221">
        <f>E353/M353</f>
        <v>2080</v>
      </c>
      <c r="I353" s="221">
        <f t="shared" ref="I353" si="103">H353*5*1.01/6</f>
        <v>1750.6666666666667</v>
      </c>
      <c r="L353" s="222"/>
      <c r="M353" s="225">
        <v>20</v>
      </c>
      <c r="N353" s="221"/>
      <c r="O353" s="224"/>
      <c r="P353" s="225"/>
    </row>
    <row r="354" spans="1:16384" s="217" customFormat="1" x14ac:dyDescent="0.25">
      <c r="A354" s="204" t="s">
        <v>1479</v>
      </c>
      <c r="B354" s="233" t="s">
        <v>775</v>
      </c>
      <c r="C354" s="204" t="s">
        <v>39</v>
      </c>
      <c r="D354" s="206" t="s">
        <v>68</v>
      </c>
      <c r="E354" s="207"/>
      <c r="F354" s="207">
        <v>15000</v>
      </c>
      <c r="G354" s="221"/>
      <c r="H354" s="221"/>
      <c r="I354" s="229"/>
      <c r="L354" s="222">
        <f>F354/M354</f>
        <v>625</v>
      </c>
      <c r="M354" s="225">
        <v>24</v>
      </c>
      <c r="N354" s="221"/>
      <c r="O354" s="224"/>
      <c r="P354" s="225"/>
    </row>
    <row r="355" spans="1:16384" s="217" customFormat="1" x14ac:dyDescent="0.25">
      <c r="A355" s="204" t="s">
        <v>1480</v>
      </c>
      <c r="B355" s="233" t="s">
        <v>770</v>
      </c>
      <c r="C355" s="204" t="s">
        <v>39</v>
      </c>
      <c r="D355" s="206" t="s">
        <v>68</v>
      </c>
      <c r="E355" s="207">
        <v>41600</v>
      </c>
      <c r="F355" s="207"/>
      <c r="G355" s="221">
        <f t="shared" ref="G355" si="104">E355/4*0.95</f>
        <v>9880</v>
      </c>
      <c r="H355" s="221">
        <f>E355/M355</f>
        <v>2080</v>
      </c>
      <c r="I355" s="221">
        <f t="shared" ref="I355" si="105">H355*5*1.01/6</f>
        <v>1750.6666666666667</v>
      </c>
      <c r="L355" s="222"/>
      <c r="M355" s="225">
        <v>20</v>
      </c>
      <c r="N355" s="221"/>
      <c r="O355" s="224"/>
      <c r="P355" s="225"/>
    </row>
    <row r="356" spans="1:16384" s="217" customFormat="1" x14ac:dyDescent="0.25">
      <c r="A356" s="204" t="s">
        <v>1481</v>
      </c>
      <c r="B356" s="233" t="s">
        <v>776</v>
      </c>
      <c r="C356" s="204" t="s">
        <v>39</v>
      </c>
      <c r="D356" s="206" t="s">
        <v>68</v>
      </c>
      <c r="E356" s="207"/>
      <c r="F356" s="207">
        <v>15000</v>
      </c>
      <c r="G356" s="221"/>
      <c r="H356" s="221"/>
      <c r="I356" s="229"/>
      <c r="L356" s="222">
        <f>F356/M356</f>
        <v>625</v>
      </c>
      <c r="M356" s="225">
        <v>24</v>
      </c>
      <c r="N356" s="221"/>
      <c r="O356" s="224"/>
      <c r="P356" s="225"/>
    </row>
    <row r="357" spans="1:16384" s="217" customFormat="1" x14ac:dyDescent="0.25">
      <c r="A357" s="204" t="s">
        <v>1482</v>
      </c>
      <c r="B357" s="233" t="s">
        <v>771</v>
      </c>
      <c r="C357" s="204" t="s">
        <v>39</v>
      </c>
      <c r="D357" s="206" t="s">
        <v>68</v>
      </c>
      <c r="E357" s="207">
        <v>41600</v>
      </c>
      <c r="F357" s="207"/>
      <c r="G357" s="221">
        <f t="shared" ref="G357" si="106">E357/4*0.95</f>
        <v>9880</v>
      </c>
      <c r="H357" s="221">
        <f>E357/M357</f>
        <v>2080</v>
      </c>
      <c r="I357" s="221">
        <f t="shared" ref="I357" si="107">H357*5*1.01/6</f>
        <v>1750.6666666666667</v>
      </c>
      <c r="L357" s="222"/>
      <c r="M357" s="225">
        <v>20</v>
      </c>
      <c r="N357" s="221"/>
      <c r="O357" s="224"/>
      <c r="P357" s="225"/>
    </row>
    <row r="358" spans="1:16384" s="217" customFormat="1" x14ac:dyDescent="0.25">
      <c r="A358" s="204" t="s">
        <v>1483</v>
      </c>
      <c r="B358" s="233" t="s">
        <v>777</v>
      </c>
      <c r="C358" s="204" t="s">
        <v>39</v>
      </c>
      <c r="D358" s="206" t="s">
        <v>68</v>
      </c>
      <c r="E358" s="207"/>
      <c r="F358" s="207">
        <v>15000</v>
      </c>
      <c r="G358" s="221"/>
      <c r="H358" s="221"/>
      <c r="I358" s="229"/>
      <c r="L358" s="222">
        <f>F358/M358</f>
        <v>625</v>
      </c>
      <c r="M358" s="225">
        <v>24</v>
      </c>
      <c r="N358" s="221"/>
      <c r="O358" s="224"/>
      <c r="P358" s="225"/>
    </row>
    <row r="359" spans="1:16384" s="229" customFormat="1" x14ac:dyDescent="0.25">
      <c r="A359" s="204" t="s">
        <v>1484</v>
      </c>
      <c r="B359" s="205" t="s">
        <v>900</v>
      </c>
      <c r="C359" s="204" t="s">
        <v>39</v>
      </c>
      <c r="D359" s="206" t="s">
        <v>68</v>
      </c>
      <c r="E359" s="207">
        <v>33280</v>
      </c>
      <c r="F359" s="207"/>
      <c r="G359" s="221">
        <f t="shared" ref="G359" si="108">E359/4*0.95</f>
        <v>7904</v>
      </c>
      <c r="H359" s="221">
        <f>E359/M359</f>
        <v>1664</v>
      </c>
      <c r="I359" s="221">
        <f t="shared" ref="I359" si="109">H359*5*1.01/6</f>
        <v>1400.5333333333335</v>
      </c>
      <c r="J359" s="226"/>
      <c r="M359" s="225">
        <v>20</v>
      </c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  <c r="Z359" s="221"/>
      <c r="AA359" s="221"/>
      <c r="AB359" s="221"/>
      <c r="AC359" s="221"/>
      <c r="AD359" s="221"/>
      <c r="AE359" s="221"/>
      <c r="AF359" s="221"/>
      <c r="AG359" s="221"/>
      <c r="AH359" s="221"/>
      <c r="AI359" s="221"/>
      <c r="AJ359" s="221"/>
      <c r="AK359" s="221"/>
      <c r="AL359" s="221"/>
      <c r="AM359" s="221"/>
      <c r="AN359" s="221"/>
      <c r="AO359" s="221"/>
      <c r="AP359" s="221"/>
      <c r="AQ359" s="221"/>
      <c r="AR359" s="221"/>
      <c r="AS359" s="221"/>
      <c r="AT359" s="221"/>
      <c r="AU359" s="221"/>
      <c r="AV359" s="221"/>
      <c r="AW359" s="221"/>
      <c r="AX359" s="221"/>
      <c r="AY359" s="221"/>
      <c r="AZ359" s="221"/>
      <c r="BA359" s="221"/>
      <c r="BB359" s="221"/>
      <c r="BC359" s="221"/>
      <c r="BD359" s="221"/>
      <c r="BE359" s="221"/>
      <c r="BF359" s="221"/>
      <c r="BG359" s="221"/>
      <c r="BH359" s="221"/>
      <c r="BI359" s="221"/>
      <c r="BJ359" s="221"/>
      <c r="BK359" s="221"/>
      <c r="BL359" s="221"/>
      <c r="BM359" s="221"/>
      <c r="BN359" s="221"/>
      <c r="BO359" s="221"/>
      <c r="BP359" s="221"/>
      <c r="BQ359" s="221"/>
      <c r="BR359" s="221"/>
      <c r="BS359" s="221"/>
      <c r="BT359" s="221"/>
      <c r="BU359" s="221"/>
      <c r="BV359" s="221"/>
      <c r="BW359" s="221"/>
      <c r="BX359" s="221"/>
      <c r="BY359" s="221"/>
      <c r="BZ359" s="221"/>
      <c r="CA359" s="221"/>
      <c r="CB359" s="221"/>
      <c r="CC359" s="221"/>
      <c r="CD359" s="221"/>
      <c r="CE359" s="221"/>
      <c r="CF359" s="221"/>
      <c r="CG359" s="221"/>
      <c r="CH359" s="221"/>
      <c r="CI359" s="221"/>
      <c r="CJ359" s="221"/>
      <c r="CK359" s="221"/>
      <c r="CL359" s="221"/>
      <c r="CM359" s="221"/>
      <c r="CN359" s="221"/>
      <c r="CO359" s="221"/>
      <c r="CP359" s="221"/>
      <c r="CQ359" s="221"/>
      <c r="CR359" s="221"/>
      <c r="CS359" s="221"/>
      <c r="CT359" s="221"/>
      <c r="CU359" s="221"/>
      <c r="CV359" s="221"/>
      <c r="CW359" s="221"/>
      <c r="CX359" s="221"/>
      <c r="CY359" s="221"/>
      <c r="CZ359" s="221"/>
      <c r="DA359" s="221"/>
      <c r="DB359" s="221"/>
      <c r="DC359" s="221"/>
      <c r="DD359" s="221"/>
      <c r="DE359" s="221"/>
      <c r="DF359" s="221"/>
      <c r="DG359" s="221"/>
      <c r="DH359" s="221"/>
      <c r="DI359" s="221"/>
      <c r="DJ359" s="221"/>
      <c r="DK359" s="221"/>
      <c r="DL359" s="221"/>
      <c r="DM359" s="221"/>
      <c r="DN359" s="221"/>
      <c r="DO359" s="221"/>
      <c r="DP359" s="221"/>
      <c r="DQ359" s="221"/>
      <c r="DR359" s="221"/>
      <c r="DS359" s="221"/>
      <c r="DT359" s="221"/>
      <c r="DU359" s="221"/>
      <c r="DV359" s="221"/>
      <c r="DW359" s="221"/>
      <c r="DX359" s="221"/>
      <c r="DY359" s="221"/>
      <c r="DZ359" s="221"/>
      <c r="EA359" s="221"/>
      <c r="EB359" s="221"/>
      <c r="EC359" s="221"/>
      <c r="ED359" s="221"/>
      <c r="EE359" s="221"/>
      <c r="EF359" s="221"/>
      <c r="EG359" s="221"/>
      <c r="EH359" s="221"/>
      <c r="EI359" s="221"/>
      <c r="EJ359" s="221"/>
      <c r="EK359" s="221"/>
      <c r="EL359" s="221"/>
      <c r="EM359" s="221"/>
      <c r="EN359" s="221"/>
      <c r="EO359" s="221"/>
      <c r="EP359" s="221"/>
      <c r="EQ359" s="221"/>
      <c r="ER359" s="221"/>
      <c r="ES359" s="221"/>
      <c r="ET359" s="221"/>
      <c r="EU359" s="221"/>
      <c r="EV359" s="221"/>
      <c r="EW359" s="221"/>
      <c r="EX359" s="221"/>
      <c r="EY359" s="221"/>
      <c r="EZ359" s="221"/>
      <c r="FA359" s="221"/>
      <c r="FB359" s="221"/>
      <c r="FC359" s="221"/>
      <c r="FD359" s="221"/>
      <c r="FE359" s="221"/>
      <c r="FF359" s="221"/>
      <c r="FG359" s="221"/>
      <c r="FH359" s="221"/>
      <c r="FI359" s="221"/>
      <c r="FJ359" s="221"/>
      <c r="FK359" s="221"/>
      <c r="FL359" s="221"/>
      <c r="FM359" s="221"/>
      <c r="FN359" s="221"/>
      <c r="FO359" s="221"/>
      <c r="FP359" s="221"/>
      <c r="FQ359" s="221"/>
      <c r="FR359" s="221"/>
      <c r="FS359" s="221"/>
      <c r="FT359" s="221"/>
      <c r="FU359" s="221"/>
      <c r="FV359" s="221"/>
      <c r="FW359" s="221"/>
      <c r="FX359" s="221"/>
      <c r="FY359" s="221"/>
      <c r="FZ359" s="221"/>
      <c r="GA359" s="221"/>
      <c r="GB359" s="221"/>
      <c r="GC359" s="221"/>
      <c r="GD359" s="221"/>
      <c r="GE359" s="221"/>
      <c r="GF359" s="221"/>
      <c r="GG359" s="221"/>
      <c r="GH359" s="221"/>
      <c r="GI359" s="221"/>
      <c r="GJ359" s="221"/>
      <c r="GK359" s="221"/>
      <c r="GL359" s="221"/>
      <c r="GM359" s="221"/>
      <c r="GN359" s="221"/>
      <c r="GO359" s="221"/>
      <c r="GP359" s="221"/>
      <c r="GQ359" s="221"/>
      <c r="GR359" s="221"/>
      <c r="GS359" s="221"/>
      <c r="GT359" s="221"/>
      <c r="GU359" s="221"/>
      <c r="GV359" s="221"/>
      <c r="GW359" s="221"/>
      <c r="GX359" s="221"/>
      <c r="GY359" s="221"/>
      <c r="GZ359" s="221"/>
      <c r="HA359" s="221"/>
      <c r="HB359" s="221"/>
      <c r="HC359" s="221"/>
      <c r="HD359" s="221"/>
      <c r="HE359" s="221"/>
      <c r="HF359" s="221"/>
      <c r="HG359" s="221"/>
      <c r="HH359" s="221"/>
      <c r="HI359" s="221"/>
      <c r="HJ359" s="221"/>
      <c r="HK359" s="221"/>
      <c r="HL359" s="221"/>
      <c r="HM359" s="221"/>
      <c r="HN359" s="221"/>
      <c r="HO359" s="221"/>
      <c r="HP359" s="221"/>
      <c r="HQ359" s="221"/>
      <c r="HR359" s="221"/>
      <c r="HS359" s="221"/>
      <c r="HT359" s="221"/>
      <c r="HU359" s="221"/>
      <c r="HV359" s="221"/>
      <c r="HW359" s="221"/>
      <c r="HX359" s="221"/>
      <c r="HY359" s="221"/>
      <c r="HZ359" s="221"/>
      <c r="IA359" s="221"/>
      <c r="IB359" s="221"/>
      <c r="IC359" s="221"/>
      <c r="ID359" s="221"/>
      <c r="IE359" s="221"/>
      <c r="IF359" s="221"/>
      <c r="IG359" s="221"/>
      <c r="IH359" s="221"/>
      <c r="II359" s="221"/>
      <c r="IJ359" s="221"/>
      <c r="IK359" s="221"/>
      <c r="IL359" s="221"/>
      <c r="IM359" s="221"/>
      <c r="IN359" s="221"/>
      <c r="IO359" s="221"/>
      <c r="IP359" s="221"/>
      <c r="IQ359" s="221"/>
      <c r="IR359" s="221"/>
      <c r="IS359" s="221"/>
      <c r="IT359" s="221"/>
      <c r="IU359" s="221"/>
      <c r="IV359" s="221"/>
      <c r="IW359" s="221"/>
      <c r="IX359" s="221"/>
      <c r="IY359" s="221"/>
      <c r="IZ359" s="221"/>
      <c r="JA359" s="221"/>
      <c r="JB359" s="221"/>
      <c r="JC359" s="221"/>
      <c r="JD359" s="221"/>
      <c r="JE359" s="221"/>
      <c r="JF359" s="221"/>
      <c r="JG359" s="221"/>
      <c r="JH359" s="221"/>
      <c r="JI359" s="221"/>
      <c r="JJ359" s="221"/>
      <c r="JK359" s="221"/>
      <c r="JL359" s="221"/>
      <c r="JM359" s="221"/>
      <c r="JN359" s="221"/>
      <c r="JO359" s="221"/>
      <c r="JP359" s="221"/>
      <c r="JQ359" s="221"/>
      <c r="JR359" s="221"/>
      <c r="JS359" s="221"/>
      <c r="JT359" s="221"/>
      <c r="JU359" s="221"/>
      <c r="JV359" s="221"/>
      <c r="JW359" s="221"/>
      <c r="JX359" s="221"/>
      <c r="JY359" s="221"/>
      <c r="JZ359" s="221"/>
      <c r="KA359" s="221"/>
      <c r="KB359" s="221"/>
      <c r="KC359" s="221"/>
      <c r="KD359" s="221"/>
      <c r="KE359" s="221"/>
      <c r="KF359" s="221"/>
      <c r="KG359" s="221"/>
      <c r="KH359" s="221"/>
      <c r="KI359" s="221"/>
      <c r="KJ359" s="221"/>
      <c r="KK359" s="221"/>
      <c r="KL359" s="221"/>
      <c r="KM359" s="221"/>
      <c r="KN359" s="221"/>
      <c r="KO359" s="221"/>
      <c r="KP359" s="221"/>
      <c r="KQ359" s="221"/>
      <c r="KR359" s="221"/>
      <c r="KS359" s="221"/>
      <c r="KT359" s="221"/>
      <c r="KU359" s="221"/>
      <c r="KV359" s="221"/>
      <c r="KW359" s="221"/>
      <c r="KX359" s="221"/>
      <c r="KY359" s="221"/>
      <c r="KZ359" s="221"/>
      <c r="LA359" s="221"/>
      <c r="LB359" s="221"/>
      <c r="LC359" s="221"/>
      <c r="LD359" s="221"/>
      <c r="LE359" s="221"/>
      <c r="LF359" s="221"/>
      <c r="LG359" s="221"/>
      <c r="LH359" s="221"/>
      <c r="LI359" s="221"/>
      <c r="LJ359" s="221"/>
      <c r="LK359" s="221"/>
      <c r="LL359" s="221"/>
      <c r="LM359" s="221"/>
      <c r="LN359" s="221"/>
      <c r="LO359" s="221"/>
      <c r="LP359" s="221"/>
      <c r="LQ359" s="221"/>
      <c r="LR359" s="221"/>
      <c r="LS359" s="221"/>
      <c r="LT359" s="221"/>
      <c r="LU359" s="221"/>
      <c r="LV359" s="221"/>
      <c r="LW359" s="221"/>
      <c r="LX359" s="221"/>
      <c r="LY359" s="221"/>
      <c r="LZ359" s="221"/>
      <c r="MA359" s="221"/>
      <c r="MB359" s="221"/>
      <c r="MC359" s="221"/>
      <c r="MD359" s="221"/>
      <c r="ME359" s="221"/>
      <c r="MF359" s="221"/>
      <c r="MG359" s="221"/>
      <c r="MH359" s="221"/>
      <c r="MI359" s="221"/>
      <c r="MJ359" s="221"/>
      <c r="MK359" s="221"/>
      <c r="ML359" s="221"/>
      <c r="MM359" s="221"/>
      <c r="MN359" s="221"/>
      <c r="MO359" s="221"/>
      <c r="MP359" s="221"/>
      <c r="MQ359" s="221"/>
      <c r="MR359" s="221"/>
      <c r="MS359" s="221"/>
      <c r="MT359" s="221"/>
      <c r="MU359" s="221"/>
      <c r="MV359" s="221"/>
      <c r="MW359" s="221"/>
      <c r="MX359" s="221"/>
      <c r="MY359" s="221"/>
      <c r="MZ359" s="221"/>
      <c r="NA359" s="221"/>
      <c r="NB359" s="221"/>
      <c r="NC359" s="221"/>
      <c r="ND359" s="221"/>
      <c r="NE359" s="221"/>
      <c r="NF359" s="221"/>
      <c r="NG359" s="221"/>
      <c r="NH359" s="221"/>
      <c r="NI359" s="221"/>
      <c r="NJ359" s="221"/>
      <c r="NK359" s="221"/>
      <c r="NL359" s="221"/>
      <c r="NM359" s="221"/>
      <c r="NN359" s="221"/>
      <c r="NO359" s="221"/>
      <c r="NP359" s="221"/>
      <c r="NQ359" s="221"/>
      <c r="NR359" s="221"/>
      <c r="NS359" s="221"/>
      <c r="NT359" s="221"/>
      <c r="NU359" s="221"/>
      <c r="NV359" s="221"/>
      <c r="NW359" s="221"/>
      <c r="NX359" s="221"/>
      <c r="NY359" s="221"/>
      <c r="NZ359" s="221"/>
      <c r="OA359" s="221"/>
      <c r="OB359" s="221"/>
      <c r="OC359" s="221"/>
      <c r="OD359" s="221"/>
      <c r="OE359" s="221"/>
      <c r="OF359" s="221"/>
      <c r="OG359" s="221"/>
      <c r="OH359" s="221"/>
      <c r="OI359" s="221"/>
      <c r="OJ359" s="221"/>
      <c r="OK359" s="221"/>
      <c r="OL359" s="221"/>
      <c r="OM359" s="221"/>
      <c r="ON359" s="221"/>
      <c r="OO359" s="221"/>
      <c r="OP359" s="221"/>
      <c r="OQ359" s="221"/>
      <c r="OR359" s="221"/>
      <c r="OS359" s="221"/>
      <c r="OT359" s="221"/>
      <c r="OU359" s="221"/>
      <c r="OV359" s="221"/>
      <c r="OW359" s="221"/>
      <c r="OX359" s="221"/>
      <c r="OY359" s="221"/>
      <c r="OZ359" s="221"/>
      <c r="PA359" s="221"/>
      <c r="PB359" s="221"/>
      <c r="PC359" s="221"/>
      <c r="PD359" s="221"/>
      <c r="PE359" s="221"/>
      <c r="PF359" s="221"/>
      <c r="PG359" s="221"/>
      <c r="PH359" s="221"/>
      <c r="PI359" s="221"/>
      <c r="PJ359" s="221"/>
      <c r="PK359" s="221"/>
      <c r="PL359" s="221"/>
      <c r="PM359" s="221"/>
      <c r="PN359" s="221"/>
      <c r="PO359" s="221"/>
      <c r="PP359" s="221"/>
      <c r="PQ359" s="221"/>
      <c r="PR359" s="221"/>
      <c r="PS359" s="221"/>
      <c r="PT359" s="221"/>
      <c r="PU359" s="221"/>
      <c r="PV359" s="221"/>
      <c r="PW359" s="221"/>
      <c r="PX359" s="221"/>
      <c r="PY359" s="221"/>
      <c r="PZ359" s="221"/>
      <c r="QA359" s="221"/>
      <c r="QB359" s="221"/>
      <c r="QC359" s="221"/>
      <c r="QD359" s="221"/>
      <c r="QE359" s="221"/>
      <c r="QF359" s="221"/>
      <c r="QG359" s="221"/>
      <c r="QH359" s="221"/>
      <c r="QI359" s="221"/>
      <c r="QJ359" s="221"/>
      <c r="QK359" s="221"/>
      <c r="QL359" s="221"/>
      <c r="QM359" s="221"/>
      <c r="QN359" s="221"/>
      <c r="QO359" s="221"/>
      <c r="QP359" s="221"/>
      <c r="QQ359" s="221"/>
      <c r="QR359" s="221"/>
      <c r="QS359" s="221"/>
      <c r="QT359" s="221"/>
      <c r="QU359" s="221"/>
      <c r="QV359" s="221"/>
      <c r="QW359" s="221"/>
      <c r="QX359" s="221"/>
      <c r="QY359" s="221"/>
      <c r="QZ359" s="221"/>
      <c r="RA359" s="221"/>
      <c r="RB359" s="221"/>
      <c r="RC359" s="221"/>
      <c r="RD359" s="221"/>
      <c r="RE359" s="221"/>
      <c r="RF359" s="221"/>
      <c r="RG359" s="221"/>
      <c r="RH359" s="221"/>
      <c r="RI359" s="221"/>
      <c r="RJ359" s="221"/>
      <c r="RK359" s="221"/>
      <c r="RL359" s="221"/>
      <c r="RM359" s="221"/>
      <c r="RN359" s="221"/>
      <c r="RO359" s="221"/>
      <c r="RP359" s="221"/>
      <c r="RQ359" s="221"/>
      <c r="RR359" s="221"/>
      <c r="RS359" s="221"/>
      <c r="RT359" s="221"/>
      <c r="RU359" s="221"/>
      <c r="RV359" s="221"/>
      <c r="RW359" s="221"/>
      <c r="RX359" s="221"/>
      <c r="RY359" s="221"/>
      <c r="RZ359" s="221"/>
      <c r="SA359" s="221"/>
      <c r="SB359" s="221"/>
      <c r="SC359" s="221"/>
      <c r="SD359" s="221"/>
      <c r="SE359" s="221"/>
      <c r="SF359" s="221"/>
      <c r="SG359" s="221"/>
      <c r="SH359" s="221"/>
      <c r="SI359" s="221"/>
      <c r="SJ359" s="221"/>
      <c r="SK359" s="221"/>
      <c r="SL359" s="221"/>
      <c r="SM359" s="221"/>
      <c r="SN359" s="221"/>
      <c r="SO359" s="221"/>
      <c r="SP359" s="221"/>
      <c r="SQ359" s="221"/>
      <c r="SR359" s="221"/>
      <c r="SS359" s="221"/>
      <c r="ST359" s="221"/>
      <c r="SU359" s="221"/>
      <c r="SV359" s="221"/>
      <c r="SW359" s="221"/>
      <c r="SX359" s="221"/>
      <c r="SY359" s="221"/>
      <c r="SZ359" s="221"/>
      <c r="TA359" s="221"/>
      <c r="TB359" s="221"/>
      <c r="TC359" s="221"/>
      <c r="TD359" s="221"/>
      <c r="TE359" s="221"/>
      <c r="TF359" s="221"/>
      <c r="TG359" s="221"/>
      <c r="TH359" s="221"/>
      <c r="TI359" s="221"/>
      <c r="TJ359" s="221"/>
      <c r="TK359" s="221"/>
      <c r="TL359" s="221"/>
      <c r="TM359" s="221"/>
      <c r="TN359" s="221"/>
      <c r="TO359" s="221"/>
      <c r="TP359" s="221"/>
      <c r="TQ359" s="221"/>
      <c r="TR359" s="221"/>
      <c r="TS359" s="221"/>
      <c r="TT359" s="221"/>
      <c r="TU359" s="221"/>
      <c r="TV359" s="221"/>
      <c r="TW359" s="221"/>
      <c r="TX359" s="221"/>
      <c r="TY359" s="221"/>
      <c r="TZ359" s="221"/>
      <c r="UA359" s="221"/>
      <c r="UB359" s="221"/>
      <c r="UC359" s="221"/>
      <c r="UD359" s="221"/>
      <c r="UE359" s="221"/>
      <c r="UF359" s="221"/>
      <c r="UG359" s="221"/>
      <c r="UH359" s="221"/>
      <c r="UI359" s="221"/>
      <c r="UJ359" s="221"/>
      <c r="UK359" s="221"/>
      <c r="UL359" s="221"/>
      <c r="UM359" s="221"/>
      <c r="UN359" s="221"/>
      <c r="UO359" s="221"/>
      <c r="UP359" s="221"/>
      <c r="UQ359" s="221"/>
      <c r="UR359" s="221"/>
      <c r="US359" s="221"/>
      <c r="UT359" s="221"/>
      <c r="UU359" s="221"/>
      <c r="UV359" s="221"/>
      <c r="UW359" s="221"/>
      <c r="UX359" s="221"/>
      <c r="UY359" s="221"/>
      <c r="UZ359" s="221"/>
      <c r="VA359" s="221"/>
      <c r="VB359" s="221"/>
      <c r="VC359" s="221"/>
      <c r="VD359" s="221"/>
      <c r="VE359" s="221"/>
      <c r="VF359" s="221"/>
      <c r="VG359" s="221"/>
      <c r="VH359" s="221"/>
      <c r="VI359" s="221"/>
      <c r="VJ359" s="221"/>
      <c r="VK359" s="221"/>
      <c r="VL359" s="221"/>
      <c r="VM359" s="221"/>
      <c r="VN359" s="221"/>
      <c r="VO359" s="221"/>
      <c r="VP359" s="221"/>
      <c r="VQ359" s="221"/>
      <c r="VR359" s="221"/>
      <c r="VS359" s="221"/>
      <c r="VT359" s="221"/>
      <c r="VU359" s="221"/>
      <c r="VV359" s="221"/>
      <c r="VW359" s="221"/>
      <c r="VX359" s="221"/>
      <c r="VY359" s="221"/>
      <c r="VZ359" s="221"/>
      <c r="WA359" s="221"/>
      <c r="WB359" s="221"/>
      <c r="WC359" s="221"/>
      <c r="WD359" s="221"/>
      <c r="WE359" s="221"/>
      <c r="WF359" s="221"/>
      <c r="WG359" s="221"/>
      <c r="WH359" s="221"/>
      <c r="WI359" s="221"/>
      <c r="WJ359" s="221"/>
      <c r="WK359" s="221"/>
      <c r="WL359" s="221"/>
      <c r="WM359" s="221"/>
      <c r="WN359" s="221"/>
      <c r="WO359" s="221"/>
      <c r="WP359" s="221"/>
      <c r="WQ359" s="221"/>
      <c r="WR359" s="221"/>
      <c r="WS359" s="221"/>
      <c r="WT359" s="221"/>
      <c r="WU359" s="221"/>
      <c r="WV359" s="221"/>
      <c r="WW359" s="221"/>
      <c r="WX359" s="221"/>
      <c r="WY359" s="221"/>
      <c r="WZ359" s="221"/>
      <c r="XA359" s="221"/>
      <c r="XB359" s="221"/>
      <c r="XC359" s="221"/>
      <c r="XD359" s="221"/>
      <c r="XE359" s="221"/>
      <c r="XF359" s="221"/>
      <c r="XG359" s="221"/>
      <c r="XH359" s="221"/>
      <c r="XI359" s="221"/>
      <c r="XJ359" s="221"/>
      <c r="XK359" s="221"/>
      <c r="XL359" s="221"/>
      <c r="XM359" s="221"/>
      <c r="XN359" s="221"/>
      <c r="XO359" s="221"/>
      <c r="XP359" s="221"/>
      <c r="XQ359" s="221"/>
      <c r="XR359" s="221"/>
      <c r="XS359" s="221"/>
      <c r="XT359" s="221"/>
      <c r="XU359" s="221"/>
      <c r="XV359" s="221"/>
      <c r="XW359" s="221"/>
      <c r="XX359" s="221"/>
      <c r="XY359" s="221"/>
      <c r="XZ359" s="221"/>
      <c r="YA359" s="221"/>
      <c r="YB359" s="221"/>
      <c r="YC359" s="221"/>
      <c r="YD359" s="221"/>
      <c r="YE359" s="221"/>
      <c r="YF359" s="221"/>
      <c r="YG359" s="221"/>
      <c r="YH359" s="221"/>
      <c r="YI359" s="221"/>
      <c r="YJ359" s="221"/>
      <c r="YK359" s="221"/>
      <c r="YL359" s="221"/>
      <c r="YM359" s="221"/>
      <c r="YN359" s="221"/>
      <c r="YO359" s="221"/>
      <c r="YP359" s="221"/>
      <c r="YQ359" s="221"/>
      <c r="YR359" s="221"/>
      <c r="YS359" s="221"/>
      <c r="YT359" s="221"/>
      <c r="YU359" s="221"/>
      <c r="YV359" s="221"/>
      <c r="YW359" s="221"/>
      <c r="YX359" s="221"/>
      <c r="YY359" s="221"/>
      <c r="YZ359" s="221"/>
      <c r="ZA359" s="221"/>
      <c r="ZB359" s="221"/>
      <c r="ZC359" s="221"/>
      <c r="ZD359" s="221"/>
      <c r="ZE359" s="221"/>
      <c r="ZF359" s="221"/>
      <c r="ZG359" s="221"/>
      <c r="ZH359" s="221"/>
      <c r="ZI359" s="221"/>
      <c r="ZJ359" s="221"/>
      <c r="ZK359" s="221"/>
      <c r="ZL359" s="221"/>
      <c r="ZM359" s="221"/>
      <c r="ZN359" s="221"/>
      <c r="ZO359" s="221"/>
      <c r="ZP359" s="221"/>
      <c r="ZQ359" s="221"/>
      <c r="ZR359" s="221"/>
      <c r="ZS359" s="221"/>
      <c r="ZT359" s="221"/>
      <c r="ZU359" s="221"/>
      <c r="ZV359" s="221"/>
      <c r="ZW359" s="221"/>
      <c r="ZX359" s="221"/>
      <c r="ZY359" s="221"/>
      <c r="ZZ359" s="221"/>
      <c r="AAA359" s="221"/>
      <c r="AAB359" s="221"/>
      <c r="AAC359" s="221"/>
      <c r="AAD359" s="221"/>
      <c r="AAE359" s="221"/>
      <c r="AAF359" s="221"/>
      <c r="AAG359" s="221"/>
      <c r="AAH359" s="221"/>
      <c r="AAI359" s="221"/>
      <c r="AAJ359" s="221"/>
      <c r="AAK359" s="221"/>
      <c r="AAL359" s="221"/>
      <c r="AAM359" s="221"/>
      <c r="AAN359" s="221"/>
      <c r="AAO359" s="221"/>
      <c r="AAP359" s="221"/>
      <c r="AAQ359" s="221"/>
      <c r="AAR359" s="221"/>
      <c r="AAS359" s="221"/>
      <c r="AAT359" s="221"/>
      <c r="AAU359" s="221"/>
      <c r="AAV359" s="221"/>
      <c r="AAW359" s="221"/>
      <c r="AAX359" s="221"/>
      <c r="AAY359" s="221"/>
      <c r="AAZ359" s="221"/>
      <c r="ABA359" s="221"/>
      <c r="ABB359" s="221"/>
      <c r="ABC359" s="221"/>
      <c r="ABD359" s="221"/>
      <c r="ABE359" s="221"/>
      <c r="ABF359" s="221"/>
      <c r="ABG359" s="221"/>
      <c r="ABH359" s="221"/>
      <c r="ABI359" s="221"/>
      <c r="ABJ359" s="221"/>
      <c r="ABK359" s="221"/>
      <c r="ABL359" s="221"/>
      <c r="ABM359" s="221"/>
      <c r="ABN359" s="221"/>
      <c r="ABO359" s="221"/>
      <c r="ABP359" s="221"/>
      <c r="ABQ359" s="221"/>
      <c r="ABR359" s="221"/>
      <c r="ABS359" s="221"/>
      <c r="ABT359" s="221"/>
      <c r="ABU359" s="221"/>
      <c r="ABV359" s="221"/>
      <c r="ABW359" s="221"/>
      <c r="ABX359" s="221"/>
      <c r="ABY359" s="221"/>
      <c r="ABZ359" s="221"/>
      <c r="ACA359" s="221"/>
      <c r="ACB359" s="221"/>
      <c r="ACC359" s="221"/>
      <c r="ACD359" s="221"/>
      <c r="ACE359" s="221"/>
      <c r="ACF359" s="221"/>
      <c r="ACG359" s="221"/>
      <c r="ACH359" s="221"/>
      <c r="ACI359" s="221"/>
      <c r="ACJ359" s="221"/>
      <c r="ACK359" s="221"/>
      <c r="ACL359" s="221"/>
      <c r="ACM359" s="221"/>
      <c r="ACN359" s="221"/>
      <c r="ACO359" s="221"/>
      <c r="ACP359" s="221"/>
      <c r="ACQ359" s="221"/>
      <c r="ACR359" s="221"/>
      <c r="ACS359" s="221"/>
      <c r="ACT359" s="221"/>
      <c r="ACU359" s="221"/>
      <c r="ACV359" s="221"/>
      <c r="ACW359" s="221"/>
      <c r="ACX359" s="221"/>
      <c r="ACY359" s="221"/>
      <c r="ACZ359" s="221"/>
      <c r="ADA359" s="221"/>
      <c r="ADB359" s="221"/>
      <c r="ADC359" s="221"/>
      <c r="ADD359" s="221"/>
      <c r="ADE359" s="221"/>
      <c r="ADF359" s="221"/>
      <c r="ADG359" s="221"/>
      <c r="ADH359" s="221"/>
      <c r="ADI359" s="221"/>
      <c r="ADJ359" s="221"/>
      <c r="ADK359" s="221"/>
      <c r="ADL359" s="221"/>
      <c r="ADM359" s="221"/>
      <c r="ADN359" s="221"/>
      <c r="ADO359" s="221"/>
      <c r="ADP359" s="221"/>
      <c r="ADQ359" s="221"/>
      <c r="ADR359" s="221"/>
      <c r="ADS359" s="221"/>
      <c r="ADT359" s="221"/>
      <c r="ADU359" s="221"/>
      <c r="ADV359" s="221"/>
      <c r="ADW359" s="221"/>
      <c r="ADX359" s="221"/>
      <c r="ADY359" s="221"/>
      <c r="ADZ359" s="221"/>
      <c r="AEA359" s="221"/>
      <c r="AEB359" s="221"/>
      <c r="AEC359" s="221"/>
      <c r="AED359" s="221"/>
      <c r="AEE359" s="221"/>
      <c r="AEF359" s="221"/>
      <c r="AEG359" s="221"/>
      <c r="AEH359" s="221"/>
      <c r="AEI359" s="221"/>
      <c r="AEJ359" s="221"/>
      <c r="AEK359" s="221"/>
      <c r="AEL359" s="221"/>
      <c r="AEM359" s="221"/>
      <c r="AEN359" s="221"/>
      <c r="AEO359" s="221"/>
      <c r="AEP359" s="221"/>
      <c r="AEQ359" s="221"/>
      <c r="AER359" s="221"/>
      <c r="AES359" s="221"/>
      <c r="AET359" s="221"/>
      <c r="AEU359" s="221"/>
      <c r="AEV359" s="221"/>
      <c r="AEW359" s="221"/>
      <c r="AEX359" s="221"/>
      <c r="AEY359" s="221"/>
      <c r="AEZ359" s="221"/>
      <c r="AFA359" s="221"/>
      <c r="AFB359" s="221"/>
      <c r="AFC359" s="221"/>
      <c r="AFD359" s="221"/>
      <c r="AFE359" s="221"/>
      <c r="AFF359" s="221"/>
      <c r="AFG359" s="221"/>
      <c r="AFH359" s="221"/>
      <c r="AFI359" s="221"/>
      <c r="AFJ359" s="221"/>
      <c r="AFK359" s="221"/>
      <c r="AFL359" s="221"/>
      <c r="AFM359" s="221"/>
      <c r="AFN359" s="221"/>
      <c r="AFO359" s="221"/>
      <c r="AFP359" s="221"/>
      <c r="AFQ359" s="221"/>
      <c r="AFR359" s="221"/>
      <c r="AFS359" s="221"/>
      <c r="AFT359" s="221"/>
      <c r="AFU359" s="221"/>
      <c r="AFV359" s="221"/>
      <c r="AFW359" s="221"/>
      <c r="AFX359" s="221"/>
      <c r="AFY359" s="221"/>
      <c r="AFZ359" s="221"/>
      <c r="AGA359" s="221"/>
      <c r="AGB359" s="221"/>
      <c r="AGC359" s="221"/>
      <c r="AGD359" s="221"/>
      <c r="AGE359" s="221"/>
      <c r="AGF359" s="221"/>
      <c r="AGG359" s="221"/>
      <c r="AGH359" s="221"/>
      <c r="AGI359" s="221"/>
      <c r="AGJ359" s="221"/>
      <c r="AGK359" s="221"/>
      <c r="AGL359" s="221"/>
      <c r="AGM359" s="221"/>
      <c r="AGN359" s="221"/>
      <c r="AGO359" s="221"/>
      <c r="AGP359" s="221"/>
      <c r="AGQ359" s="221"/>
      <c r="AGR359" s="221"/>
      <c r="AGS359" s="221"/>
      <c r="AGT359" s="221"/>
      <c r="AGU359" s="221"/>
      <c r="AGV359" s="221"/>
      <c r="AGW359" s="221"/>
      <c r="AGX359" s="221"/>
      <c r="AGY359" s="221"/>
      <c r="AGZ359" s="221"/>
      <c r="AHA359" s="221"/>
      <c r="AHB359" s="221"/>
      <c r="AHC359" s="221"/>
      <c r="AHD359" s="221"/>
      <c r="AHE359" s="221"/>
      <c r="AHF359" s="221"/>
      <c r="AHG359" s="221"/>
      <c r="AHH359" s="221"/>
      <c r="AHI359" s="221"/>
      <c r="AHJ359" s="221"/>
      <c r="AHK359" s="221"/>
      <c r="AHL359" s="221"/>
      <c r="AHM359" s="221"/>
      <c r="AHN359" s="221"/>
      <c r="AHO359" s="221"/>
      <c r="AHP359" s="221"/>
      <c r="AHQ359" s="221"/>
      <c r="AHR359" s="221"/>
      <c r="AHS359" s="221"/>
      <c r="AHT359" s="221"/>
      <c r="AHU359" s="221"/>
      <c r="AHV359" s="221"/>
      <c r="AHW359" s="221"/>
      <c r="AHX359" s="221"/>
      <c r="AHY359" s="221"/>
      <c r="AHZ359" s="221"/>
      <c r="AIA359" s="221"/>
      <c r="AIB359" s="221"/>
      <c r="AIC359" s="221"/>
      <c r="AID359" s="221"/>
      <c r="AIE359" s="221"/>
      <c r="AIF359" s="221"/>
      <c r="AIG359" s="221"/>
      <c r="AIH359" s="221"/>
      <c r="AII359" s="221"/>
      <c r="AIJ359" s="221"/>
      <c r="AIK359" s="221"/>
      <c r="AIL359" s="221"/>
      <c r="AIM359" s="221"/>
      <c r="AIN359" s="221"/>
      <c r="AIO359" s="221"/>
      <c r="AIP359" s="221"/>
      <c r="AIQ359" s="221"/>
      <c r="AIR359" s="221"/>
      <c r="AIS359" s="221"/>
      <c r="AIT359" s="221"/>
      <c r="AIU359" s="221"/>
      <c r="AIV359" s="221"/>
      <c r="AIW359" s="221"/>
      <c r="AIX359" s="221"/>
      <c r="AIY359" s="221"/>
      <c r="AIZ359" s="221"/>
      <c r="AJA359" s="221"/>
      <c r="AJB359" s="221"/>
      <c r="AJC359" s="221"/>
      <c r="AJD359" s="221"/>
      <c r="AJE359" s="221"/>
      <c r="AJF359" s="221"/>
      <c r="AJG359" s="221"/>
      <c r="AJH359" s="221"/>
      <c r="AJI359" s="221"/>
      <c r="AJJ359" s="221"/>
      <c r="AJK359" s="221"/>
      <c r="AJL359" s="221"/>
      <c r="AJM359" s="221"/>
      <c r="AJN359" s="221"/>
      <c r="AJO359" s="221"/>
      <c r="AJP359" s="221"/>
      <c r="AJQ359" s="221"/>
      <c r="AJR359" s="221"/>
      <c r="AJS359" s="221"/>
      <c r="AJT359" s="221"/>
      <c r="AJU359" s="221"/>
      <c r="AJV359" s="221"/>
      <c r="AJW359" s="221"/>
      <c r="AJX359" s="221"/>
      <c r="AJY359" s="221"/>
      <c r="AJZ359" s="221"/>
      <c r="AKA359" s="221"/>
      <c r="AKB359" s="221"/>
      <c r="AKC359" s="221"/>
      <c r="AKD359" s="221"/>
      <c r="AKE359" s="221"/>
      <c r="AKF359" s="221"/>
      <c r="AKG359" s="221"/>
      <c r="AKH359" s="221"/>
      <c r="AKI359" s="221"/>
      <c r="AKJ359" s="221"/>
      <c r="AKK359" s="221"/>
      <c r="AKL359" s="221"/>
      <c r="AKM359" s="221"/>
      <c r="AKN359" s="221"/>
      <c r="AKO359" s="221"/>
      <c r="AKP359" s="221"/>
      <c r="AKQ359" s="221"/>
      <c r="AKR359" s="221"/>
      <c r="AKS359" s="221"/>
      <c r="AKT359" s="221"/>
      <c r="AKU359" s="221"/>
      <c r="AKV359" s="221"/>
      <c r="AKW359" s="221"/>
      <c r="AKX359" s="221"/>
      <c r="AKY359" s="221"/>
      <c r="AKZ359" s="221"/>
      <c r="ALA359" s="221"/>
      <c r="ALB359" s="221"/>
      <c r="ALC359" s="221"/>
      <c r="ALD359" s="221"/>
      <c r="ALE359" s="221"/>
      <c r="ALF359" s="221"/>
      <c r="ALG359" s="221"/>
      <c r="ALH359" s="221"/>
      <c r="ALI359" s="221"/>
      <c r="ALJ359" s="221"/>
      <c r="ALK359" s="221"/>
      <c r="ALL359" s="221"/>
      <c r="ALM359" s="221"/>
      <c r="ALN359" s="221"/>
      <c r="ALO359" s="221"/>
      <c r="ALP359" s="221"/>
      <c r="ALQ359" s="221"/>
      <c r="ALR359" s="221"/>
      <c r="ALS359" s="221"/>
      <c r="ALT359" s="221"/>
      <c r="ALU359" s="221"/>
      <c r="ALV359" s="221"/>
      <c r="ALW359" s="221"/>
      <c r="ALX359" s="221"/>
      <c r="ALY359" s="221"/>
      <c r="ALZ359" s="221"/>
      <c r="AMA359" s="221"/>
      <c r="AMB359" s="221"/>
      <c r="AMC359" s="221"/>
      <c r="AMD359" s="221"/>
      <c r="AME359" s="221"/>
      <c r="AMF359" s="221"/>
      <c r="AMG359" s="221"/>
      <c r="AMH359" s="221"/>
      <c r="AMI359" s="221"/>
      <c r="AMJ359" s="221"/>
      <c r="AMK359" s="221"/>
      <c r="AML359" s="221"/>
      <c r="AMM359" s="221"/>
      <c r="AMN359" s="221"/>
      <c r="AMO359" s="221"/>
      <c r="AMP359" s="221"/>
      <c r="AMQ359" s="221"/>
      <c r="AMR359" s="221"/>
      <c r="AMS359" s="221"/>
      <c r="AMT359" s="221"/>
      <c r="AMU359" s="221"/>
      <c r="AMV359" s="221"/>
      <c r="AMW359" s="221"/>
      <c r="AMX359" s="221"/>
      <c r="AMY359" s="221"/>
      <c r="AMZ359" s="221"/>
      <c r="ANA359" s="221"/>
      <c r="ANB359" s="221"/>
      <c r="ANC359" s="221"/>
      <c r="AND359" s="221"/>
      <c r="ANE359" s="221"/>
      <c r="ANF359" s="221"/>
      <c r="ANG359" s="221"/>
      <c r="ANH359" s="221"/>
      <c r="ANI359" s="221"/>
      <c r="ANJ359" s="221"/>
      <c r="ANK359" s="221"/>
      <c r="ANL359" s="221"/>
      <c r="ANM359" s="221"/>
      <c r="ANN359" s="221"/>
      <c r="ANO359" s="221"/>
      <c r="ANP359" s="221"/>
      <c r="ANQ359" s="221"/>
      <c r="ANR359" s="221"/>
      <c r="ANS359" s="221"/>
      <c r="ANT359" s="221"/>
      <c r="ANU359" s="221"/>
      <c r="ANV359" s="221"/>
      <c r="ANW359" s="221"/>
      <c r="ANX359" s="221"/>
      <c r="ANY359" s="221"/>
      <c r="ANZ359" s="221"/>
      <c r="AOA359" s="221"/>
      <c r="AOB359" s="221"/>
      <c r="AOC359" s="221"/>
      <c r="AOD359" s="221"/>
      <c r="AOE359" s="221"/>
      <c r="AOF359" s="221"/>
      <c r="AOG359" s="221"/>
      <c r="AOH359" s="221"/>
      <c r="AOI359" s="221"/>
      <c r="AOJ359" s="221"/>
      <c r="AOK359" s="221"/>
      <c r="AOL359" s="221"/>
      <c r="AOM359" s="221"/>
      <c r="AON359" s="221"/>
      <c r="AOO359" s="221"/>
      <c r="AOP359" s="221"/>
      <c r="AOQ359" s="221"/>
      <c r="AOR359" s="221"/>
      <c r="AOS359" s="221"/>
      <c r="AOT359" s="221"/>
      <c r="AOU359" s="221"/>
      <c r="AOV359" s="221"/>
      <c r="AOW359" s="221"/>
      <c r="AOX359" s="221"/>
      <c r="AOY359" s="221"/>
      <c r="AOZ359" s="221"/>
      <c r="APA359" s="221"/>
      <c r="APB359" s="221"/>
      <c r="APC359" s="221"/>
      <c r="APD359" s="221"/>
      <c r="APE359" s="221"/>
      <c r="APF359" s="221"/>
      <c r="APG359" s="221"/>
      <c r="APH359" s="221"/>
      <c r="API359" s="221"/>
      <c r="APJ359" s="221"/>
      <c r="APK359" s="221"/>
      <c r="APL359" s="221"/>
      <c r="APM359" s="221"/>
      <c r="APN359" s="221"/>
      <c r="APO359" s="221"/>
      <c r="APP359" s="221"/>
      <c r="APQ359" s="221"/>
      <c r="APR359" s="221"/>
      <c r="APS359" s="221"/>
      <c r="APT359" s="221"/>
      <c r="APU359" s="221"/>
      <c r="APV359" s="221"/>
      <c r="APW359" s="221"/>
      <c r="APX359" s="221"/>
      <c r="APY359" s="221"/>
      <c r="APZ359" s="221"/>
      <c r="AQA359" s="221"/>
      <c r="AQB359" s="221"/>
      <c r="AQC359" s="221"/>
      <c r="AQD359" s="221"/>
      <c r="AQE359" s="221"/>
      <c r="AQF359" s="221"/>
      <c r="AQG359" s="221"/>
      <c r="AQH359" s="221"/>
      <c r="AQI359" s="221"/>
      <c r="AQJ359" s="221"/>
      <c r="AQK359" s="221"/>
      <c r="AQL359" s="221"/>
      <c r="AQM359" s="221"/>
      <c r="AQN359" s="221"/>
      <c r="AQO359" s="221"/>
      <c r="AQP359" s="221"/>
      <c r="AQQ359" s="221"/>
      <c r="AQR359" s="221"/>
      <c r="AQS359" s="221"/>
      <c r="AQT359" s="221"/>
      <c r="AQU359" s="221"/>
      <c r="AQV359" s="221"/>
      <c r="AQW359" s="221"/>
      <c r="AQX359" s="221"/>
      <c r="AQY359" s="221"/>
      <c r="AQZ359" s="221"/>
      <c r="ARA359" s="221"/>
      <c r="ARB359" s="221"/>
      <c r="ARC359" s="221"/>
      <c r="ARD359" s="221"/>
      <c r="ARE359" s="221"/>
      <c r="ARF359" s="221"/>
      <c r="ARG359" s="221"/>
      <c r="ARH359" s="221"/>
      <c r="ARI359" s="221"/>
      <c r="ARJ359" s="221"/>
      <c r="ARK359" s="221"/>
      <c r="ARL359" s="221"/>
      <c r="ARM359" s="221"/>
      <c r="ARN359" s="221"/>
      <c r="ARO359" s="221"/>
      <c r="ARP359" s="221"/>
      <c r="ARQ359" s="221"/>
      <c r="ARR359" s="221"/>
      <c r="ARS359" s="221"/>
      <c r="ART359" s="221"/>
      <c r="ARU359" s="221"/>
      <c r="ARV359" s="221"/>
      <c r="ARW359" s="221"/>
      <c r="ARX359" s="221"/>
      <c r="ARY359" s="221"/>
      <c r="ARZ359" s="221"/>
      <c r="ASA359" s="221"/>
      <c r="ASB359" s="221"/>
      <c r="ASC359" s="221"/>
      <c r="ASD359" s="221"/>
      <c r="ASE359" s="221"/>
      <c r="ASF359" s="221"/>
      <c r="ASG359" s="221"/>
      <c r="ASH359" s="221"/>
      <c r="ASI359" s="221"/>
      <c r="ASJ359" s="221"/>
      <c r="ASK359" s="221"/>
      <c r="ASL359" s="221"/>
      <c r="ASM359" s="221"/>
      <c r="ASN359" s="221"/>
      <c r="ASO359" s="221"/>
      <c r="ASP359" s="221"/>
      <c r="ASQ359" s="221"/>
      <c r="ASR359" s="221"/>
      <c r="ASS359" s="221"/>
      <c r="AST359" s="221"/>
      <c r="ASU359" s="221"/>
      <c r="ASV359" s="221"/>
      <c r="ASW359" s="221"/>
      <c r="ASX359" s="221"/>
      <c r="ASY359" s="221"/>
      <c r="ASZ359" s="221"/>
      <c r="ATA359" s="221"/>
      <c r="ATB359" s="221"/>
      <c r="ATC359" s="221"/>
      <c r="ATD359" s="221"/>
      <c r="ATE359" s="221"/>
      <c r="ATF359" s="221"/>
      <c r="ATG359" s="221"/>
      <c r="ATH359" s="221"/>
      <c r="ATI359" s="221"/>
      <c r="ATJ359" s="221"/>
      <c r="ATK359" s="221"/>
      <c r="ATL359" s="221"/>
      <c r="ATM359" s="221"/>
      <c r="ATN359" s="221"/>
      <c r="ATO359" s="221"/>
      <c r="ATP359" s="221"/>
      <c r="ATQ359" s="221"/>
      <c r="ATR359" s="221"/>
      <c r="ATS359" s="221"/>
      <c r="ATT359" s="221"/>
      <c r="ATU359" s="221"/>
      <c r="ATV359" s="221"/>
      <c r="ATW359" s="221"/>
      <c r="ATX359" s="221"/>
      <c r="ATY359" s="221"/>
      <c r="ATZ359" s="221"/>
      <c r="AUA359" s="221"/>
      <c r="AUB359" s="221"/>
      <c r="AUC359" s="221"/>
      <c r="AUD359" s="221"/>
      <c r="AUE359" s="221"/>
      <c r="AUF359" s="221"/>
      <c r="AUG359" s="221"/>
      <c r="AUH359" s="221"/>
      <c r="AUI359" s="221"/>
      <c r="AUJ359" s="221"/>
      <c r="AUK359" s="221"/>
      <c r="AUL359" s="221"/>
      <c r="AUM359" s="221"/>
      <c r="AUN359" s="221"/>
      <c r="AUO359" s="221"/>
      <c r="AUP359" s="221"/>
      <c r="AUQ359" s="221"/>
      <c r="AUR359" s="221"/>
      <c r="AUS359" s="221"/>
      <c r="AUT359" s="221"/>
      <c r="AUU359" s="221"/>
      <c r="AUV359" s="221"/>
      <c r="AUW359" s="221"/>
      <c r="AUX359" s="221"/>
      <c r="AUY359" s="221"/>
      <c r="AUZ359" s="221"/>
      <c r="AVA359" s="221"/>
      <c r="AVB359" s="221"/>
      <c r="AVC359" s="221"/>
      <c r="AVD359" s="221"/>
      <c r="AVE359" s="221"/>
      <c r="AVF359" s="221"/>
      <c r="AVG359" s="221"/>
      <c r="AVH359" s="221"/>
      <c r="AVI359" s="221"/>
      <c r="AVJ359" s="221"/>
      <c r="AVK359" s="221"/>
      <c r="AVL359" s="221"/>
      <c r="AVM359" s="221"/>
      <c r="AVN359" s="221"/>
      <c r="AVO359" s="221"/>
      <c r="AVP359" s="221"/>
      <c r="AVQ359" s="221"/>
      <c r="AVR359" s="221"/>
      <c r="AVS359" s="221"/>
      <c r="AVT359" s="221"/>
      <c r="AVU359" s="221"/>
      <c r="AVV359" s="221"/>
      <c r="AVW359" s="221"/>
      <c r="AVX359" s="221"/>
      <c r="AVY359" s="221"/>
      <c r="AVZ359" s="221"/>
      <c r="AWA359" s="221"/>
      <c r="AWB359" s="221"/>
      <c r="AWC359" s="221"/>
      <c r="AWD359" s="221"/>
      <c r="AWE359" s="221"/>
      <c r="AWF359" s="221"/>
      <c r="AWG359" s="221"/>
      <c r="AWH359" s="221"/>
      <c r="AWI359" s="221"/>
      <c r="AWJ359" s="221"/>
      <c r="AWK359" s="221"/>
      <c r="AWL359" s="221"/>
      <c r="AWM359" s="221"/>
      <c r="AWN359" s="221"/>
      <c r="AWO359" s="221"/>
      <c r="AWP359" s="221"/>
      <c r="AWQ359" s="221"/>
      <c r="AWR359" s="221"/>
      <c r="AWS359" s="221"/>
      <c r="AWT359" s="221"/>
      <c r="AWU359" s="221"/>
      <c r="AWV359" s="221"/>
      <c r="AWW359" s="221"/>
      <c r="AWX359" s="221"/>
      <c r="AWY359" s="221"/>
      <c r="AWZ359" s="221"/>
      <c r="AXA359" s="221"/>
      <c r="AXB359" s="221"/>
      <c r="AXC359" s="221"/>
      <c r="AXD359" s="221"/>
      <c r="AXE359" s="221"/>
      <c r="AXF359" s="221"/>
      <c r="AXG359" s="221"/>
      <c r="AXH359" s="221"/>
      <c r="AXI359" s="221"/>
      <c r="AXJ359" s="221"/>
      <c r="AXK359" s="221"/>
      <c r="AXL359" s="221"/>
      <c r="AXM359" s="221"/>
      <c r="AXN359" s="221"/>
      <c r="AXO359" s="221"/>
      <c r="AXP359" s="221"/>
      <c r="AXQ359" s="221"/>
      <c r="AXR359" s="221"/>
      <c r="AXS359" s="221"/>
      <c r="AXT359" s="221"/>
      <c r="AXU359" s="221"/>
      <c r="AXV359" s="221"/>
      <c r="AXW359" s="221"/>
      <c r="AXX359" s="221"/>
      <c r="AXY359" s="221"/>
      <c r="AXZ359" s="221"/>
      <c r="AYA359" s="221"/>
      <c r="AYB359" s="221"/>
      <c r="AYC359" s="221"/>
      <c r="AYD359" s="221"/>
      <c r="AYE359" s="221"/>
      <c r="AYF359" s="221"/>
      <c r="AYG359" s="221"/>
      <c r="AYH359" s="221"/>
      <c r="AYI359" s="221"/>
      <c r="AYJ359" s="221"/>
      <c r="AYK359" s="221"/>
      <c r="AYL359" s="221"/>
      <c r="AYM359" s="221"/>
      <c r="AYN359" s="221"/>
      <c r="AYO359" s="221"/>
      <c r="AYP359" s="221"/>
      <c r="AYQ359" s="221"/>
      <c r="AYR359" s="221"/>
      <c r="AYS359" s="221"/>
      <c r="AYT359" s="221"/>
      <c r="AYU359" s="221"/>
      <c r="AYV359" s="221"/>
      <c r="AYW359" s="221"/>
      <c r="AYX359" s="221"/>
      <c r="AYY359" s="221"/>
      <c r="AYZ359" s="221"/>
      <c r="AZA359" s="221"/>
      <c r="AZB359" s="221"/>
      <c r="AZC359" s="221"/>
      <c r="AZD359" s="221"/>
      <c r="AZE359" s="221"/>
      <c r="AZF359" s="221"/>
      <c r="AZG359" s="221"/>
      <c r="AZH359" s="221"/>
      <c r="AZI359" s="221"/>
      <c r="AZJ359" s="221"/>
      <c r="AZK359" s="221"/>
      <c r="AZL359" s="221"/>
      <c r="AZM359" s="221"/>
      <c r="AZN359" s="221"/>
      <c r="AZO359" s="221"/>
      <c r="AZP359" s="221"/>
      <c r="AZQ359" s="221"/>
      <c r="AZR359" s="221"/>
      <c r="AZS359" s="221"/>
      <c r="AZT359" s="221"/>
      <c r="AZU359" s="221"/>
      <c r="AZV359" s="221"/>
      <c r="AZW359" s="221"/>
      <c r="AZX359" s="221"/>
      <c r="AZY359" s="221"/>
      <c r="AZZ359" s="221"/>
      <c r="BAA359" s="221"/>
      <c r="BAB359" s="221"/>
      <c r="BAC359" s="221"/>
      <c r="BAD359" s="221"/>
      <c r="BAE359" s="221"/>
      <c r="BAF359" s="221"/>
      <c r="BAG359" s="221"/>
      <c r="BAH359" s="221"/>
      <c r="BAI359" s="221"/>
      <c r="BAJ359" s="221"/>
      <c r="BAK359" s="221"/>
      <c r="BAL359" s="221"/>
      <c r="BAM359" s="221"/>
      <c r="BAN359" s="221"/>
      <c r="BAO359" s="221"/>
      <c r="BAP359" s="221"/>
      <c r="BAQ359" s="221"/>
      <c r="BAR359" s="221"/>
      <c r="BAS359" s="221"/>
      <c r="BAT359" s="221"/>
      <c r="BAU359" s="221"/>
      <c r="BAV359" s="221"/>
      <c r="BAW359" s="221"/>
      <c r="BAX359" s="221"/>
      <c r="BAY359" s="221"/>
      <c r="BAZ359" s="221"/>
      <c r="BBA359" s="221"/>
      <c r="BBB359" s="221"/>
      <c r="BBC359" s="221"/>
      <c r="BBD359" s="221"/>
      <c r="BBE359" s="221"/>
      <c r="BBF359" s="221"/>
      <c r="BBG359" s="221"/>
      <c r="BBH359" s="221"/>
      <c r="BBI359" s="221"/>
      <c r="BBJ359" s="221"/>
      <c r="BBK359" s="221"/>
      <c r="BBL359" s="221"/>
      <c r="BBM359" s="221"/>
      <c r="BBN359" s="221"/>
      <c r="BBO359" s="221"/>
      <c r="BBP359" s="221"/>
      <c r="BBQ359" s="221"/>
      <c r="BBR359" s="221"/>
      <c r="BBS359" s="221"/>
      <c r="BBT359" s="221"/>
      <c r="BBU359" s="221"/>
      <c r="BBV359" s="221"/>
      <c r="BBW359" s="221"/>
      <c r="BBX359" s="221"/>
      <c r="BBY359" s="221"/>
      <c r="BBZ359" s="221"/>
      <c r="BCA359" s="221"/>
      <c r="BCB359" s="221"/>
      <c r="BCC359" s="221"/>
      <c r="BCD359" s="221"/>
      <c r="BCE359" s="221"/>
      <c r="BCF359" s="221"/>
      <c r="BCG359" s="221"/>
      <c r="BCH359" s="221"/>
      <c r="BCI359" s="221"/>
      <c r="BCJ359" s="221"/>
      <c r="BCK359" s="221"/>
      <c r="BCL359" s="221"/>
      <c r="BCM359" s="221"/>
      <c r="BCN359" s="221"/>
      <c r="BCO359" s="221"/>
      <c r="BCP359" s="221"/>
      <c r="BCQ359" s="221"/>
      <c r="BCR359" s="221"/>
      <c r="BCS359" s="221"/>
      <c r="BCT359" s="221"/>
      <c r="BCU359" s="221"/>
      <c r="BCV359" s="221"/>
      <c r="BCW359" s="221"/>
      <c r="BCX359" s="221"/>
      <c r="BCY359" s="221"/>
      <c r="BCZ359" s="221"/>
      <c r="BDA359" s="221"/>
      <c r="BDB359" s="221"/>
      <c r="BDC359" s="221"/>
      <c r="BDD359" s="221"/>
      <c r="BDE359" s="221"/>
      <c r="BDF359" s="221"/>
      <c r="BDG359" s="221"/>
      <c r="BDH359" s="221"/>
      <c r="BDI359" s="221"/>
      <c r="BDJ359" s="221"/>
      <c r="BDK359" s="221"/>
      <c r="BDL359" s="221"/>
      <c r="BDM359" s="221"/>
      <c r="BDN359" s="221"/>
      <c r="BDO359" s="221"/>
      <c r="BDP359" s="221"/>
      <c r="BDQ359" s="221"/>
      <c r="BDR359" s="221"/>
      <c r="BDS359" s="221"/>
      <c r="BDT359" s="221"/>
      <c r="BDU359" s="221"/>
      <c r="BDV359" s="221"/>
      <c r="BDW359" s="221"/>
      <c r="BDX359" s="221"/>
      <c r="BDY359" s="221"/>
      <c r="BDZ359" s="221"/>
      <c r="BEA359" s="221"/>
      <c r="BEB359" s="221"/>
      <c r="BEC359" s="221"/>
      <c r="BED359" s="221"/>
      <c r="BEE359" s="221"/>
      <c r="BEF359" s="221"/>
      <c r="BEG359" s="221"/>
      <c r="BEH359" s="221"/>
      <c r="BEI359" s="221"/>
      <c r="BEJ359" s="221"/>
      <c r="BEK359" s="221"/>
      <c r="BEL359" s="221"/>
      <c r="BEM359" s="221"/>
      <c r="BEN359" s="221"/>
      <c r="BEO359" s="221"/>
      <c r="BEP359" s="221"/>
      <c r="BEQ359" s="221"/>
      <c r="BER359" s="221"/>
      <c r="BES359" s="221"/>
      <c r="BET359" s="221"/>
      <c r="BEU359" s="221"/>
      <c r="BEV359" s="221"/>
      <c r="BEW359" s="221"/>
      <c r="BEX359" s="221"/>
      <c r="BEY359" s="221"/>
      <c r="BEZ359" s="221"/>
      <c r="BFA359" s="221"/>
      <c r="BFB359" s="221"/>
      <c r="BFC359" s="221"/>
      <c r="BFD359" s="221"/>
      <c r="BFE359" s="221"/>
      <c r="BFF359" s="221"/>
      <c r="BFG359" s="221"/>
      <c r="BFH359" s="221"/>
      <c r="BFI359" s="221"/>
      <c r="BFJ359" s="221"/>
      <c r="BFK359" s="221"/>
      <c r="BFL359" s="221"/>
      <c r="BFM359" s="221"/>
      <c r="BFN359" s="221"/>
      <c r="BFO359" s="221"/>
      <c r="BFP359" s="221"/>
      <c r="BFQ359" s="221"/>
      <c r="BFR359" s="221"/>
      <c r="BFS359" s="221"/>
      <c r="BFT359" s="221"/>
      <c r="BFU359" s="221"/>
      <c r="BFV359" s="221"/>
      <c r="BFW359" s="221"/>
      <c r="BFX359" s="221"/>
      <c r="BFY359" s="221"/>
      <c r="BFZ359" s="221"/>
      <c r="BGA359" s="221"/>
      <c r="BGB359" s="221"/>
      <c r="BGC359" s="221"/>
      <c r="BGD359" s="221"/>
      <c r="BGE359" s="221"/>
      <c r="BGF359" s="221"/>
      <c r="BGG359" s="221"/>
      <c r="BGH359" s="221"/>
      <c r="BGI359" s="221"/>
      <c r="BGJ359" s="221"/>
      <c r="BGK359" s="221"/>
      <c r="BGL359" s="221"/>
      <c r="BGM359" s="221"/>
      <c r="BGN359" s="221"/>
      <c r="BGO359" s="221"/>
      <c r="BGP359" s="221"/>
      <c r="BGQ359" s="221"/>
      <c r="BGR359" s="221"/>
      <c r="BGS359" s="221"/>
      <c r="BGT359" s="221"/>
      <c r="BGU359" s="221"/>
      <c r="BGV359" s="221"/>
      <c r="BGW359" s="221"/>
      <c r="BGX359" s="221"/>
      <c r="BGY359" s="221"/>
      <c r="BGZ359" s="221"/>
      <c r="BHA359" s="221"/>
      <c r="BHB359" s="221"/>
      <c r="BHC359" s="221"/>
      <c r="BHD359" s="221"/>
      <c r="BHE359" s="221"/>
      <c r="BHF359" s="221"/>
      <c r="BHG359" s="221"/>
      <c r="BHH359" s="221"/>
      <c r="BHI359" s="221"/>
      <c r="BHJ359" s="221"/>
      <c r="BHK359" s="221"/>
      <c r="BHL359" s="221"/>
      <c r="BHM359" s="221"/>
      <c r="BHN359" s="221"/>
      <c r="BHO359" s="221"/>
      <c r="BHP359" s="221"/>
      <c r="BHQ359" s="221"/>
      <c r="BHR359" s="221"/>
      <c r="BHS359" s="221"/>
      <c r="BHT359" s="221"/>
      <c r="BHU359" s="221"/>
      <c r="BHV359" s="221"/>
      <c r="BHW359" s="221"/>
      <c r="BHX359" s="221"/>
      <c r="BHY359" s="221"/>
      <c r="BHZ359" s="221"/>
      <c r="BIA359" s="221"/>
      <c r="BIB359" s="221"/>
      <c r="BIC359" s="221"/>
      <c r="BID359" s="221"/>
      <c r="BIE359" s="221"/>
      <c r="BIF359" s="221"/>
      <c r="BIG359" s="221"/>
      <c r="BIH359" s="221"/>
      <c r="BII359" s="221"/>
      <c r="BIJ359" s="221"/>
      <c r="BIK359" s="221"/>
      <c r="BIL359" s="221"/>
      <c r="BIM359" s="221"/>
      <c r="BIN359" s="221"/>
      <c r="BIO359" s="221"/>
      <c r="BIP359" s="221"/>
      <c r="BIQ359" s="221"/>
      <c r="BIR359" s="221"/>
      <c r="BIS359" s="221"/>
      <c r="BIT359" s="221"/>
      <c r="BIU359" s="221"/>
      <c r="BIV359" s="221"/>
      <c r="BIW359" s="221"/>
      <c r="BIX359" s="221"/>
      <c r="BIY359" s="221"/>
      <c r="BIZ359" s="221"/>
      <c r="BJA359" s="221"/>
      <c r="BJB359" s="221"/>
      <c r="BJC359" s="221"/>
      <c r="BJD359" s="221"/>
      <c r="BJE359" s="221"/>
      <c r="BJF359" s="221"/>
      <c r="BJG359" s="221"/>
      <c r="BJH359" s="221"/>
      <c r="BJI359" s="221"/>
      <c r="BJJ359" s="221"/>
      <c r="BJK359" s="221"/>
      <c r="BJL359" s="221"/>
      <c r="BJM359" s="221"/>
      <c r="BJN359" s="221"/>
      <c r="BJO359" s="221"/>
      <c r="BJP359" s="221"/>
      <c r="BJQ359" s="221"/>
      <c r="BJR359" s="221"/>
      <c r="BJS359" s="221"/>
      <c r="BJT359" s="221"/>
      <c r="BJU359" s="221"/>
      <c r="BJV359" s="221"/>
      <c r="BJW359" s="221"/>
      <c r="BJX359" s="221"/>
      <c r="BJY359" s="221"/>
      <c r="BJZ359" s="221"/>
      <c r="BKA359" s="221"/>
      <c r="BKB359" s="221"/>
      <c r="BKC359" s="221"/>
      <c r="BKD359" s="221"/>
      <c r="BKE359" s="221"/>
      <c r="BKF359" s="221"/>
      <c r="BKG359" s="221"/>
      <c r="BKH359" s="221"/>
      <c r="BKI359" s="221"/>
      <c r="BKJ359" s="221"/>
      <c r="BKK359" s="221"/>
      <c r="BKL359" s="221"/>
      <c r="BKM359" s="221"/>
      <c r="BKN359" s="221"/>
      <c r="BKO359" s="221"/>
      <c r="BKP359" s="221"/>
      <c r="BKQ359" s="221"/>
      <c r="BKR359" s="221"/>
      <c r="BKS359" s="221"/>
      <c r="BKT359" s="221"/>
      <c r="BKU359" s="221"/>
      <c r="BKV359" s="221"/>
      <c r="BKW359" s="221"/>
      <c r="BKX359" s="221"/>
      <c r="BKY359" s="221"/>
      <c r="BKZ359" s="221"/>
      <c r="BLA359" s="221"/>
      <c r="BLB359" s="221"/>
      <c r="BLC359" s="221"/>
      <c r="BLD359" s="221"/>
      <c r="BLE359" s="221"/>
      <c r="BLF359" s="221"/>
      <c r="BLG359" s="221"/>
      <c r="BLH359" s="221"/>
      <c r="BLI359" s="221"/>
      <c r="BLJ359" s="221"/>
      <c r="BLK359" s="221"/>
      <c r="BLL359" s="221"/>
      <c r="BLM359" s="221"/>
      <c r="BLN359" s="221"/>
      <c r="BLO359" s="221"/>
      <c r="BLP359" s="221"/>
      <c r="BLQ359" s="221"/>
      <c r="BLR359" s="221"/>
      <c r="BLS359" s="221"/>
      <c r="BLT359" s="221"/>
      <c r="BLU359" s="221"/>
      <c r="BLV359" s="221"/>
      <c r="BLW359" s="221"/>
      <c r="BLX359" s="221"/>
      <c r="BLY359" s="221"/>
      <c r="BLZ359" s="221"/>
      <c r="BMA359" s="221"/>
      <c r="BMB359" s="221"/>
      <c r="BMC359" s="221"/>
      <c r="BMD359" s="221"/>
      <c r="BME359" s="221"/>
      <c r="BMF359" s="221"/>
      <c r="BMG359" s="221"/>
      <c r="BMH359" s="221"/>
      <c r="BMI359" s="221"/>
      <c r="BMJ359" s="221"/>
      <c r="BMK359" s="221"/>
      <c r="BML359" s="221"/>
      <c r="BMM359" s="221"/>
      <c r="BMN359" s="221"/>
      <c r="BMO359" s="221"/>
      <c r="BMP359" s="221"/>
      <c r="BMQ359" s="221"/>
      <c r="BMR359" s="221"/>
      <c r="BMS359" s="221"/>
      <c r="BMT359" s="221"/>
      <c r="BMU359" s="221"/>
      <c r="BMV359" s="221"/>
      <c r="BMW359" s="221"/>
      <c r="BMX359" s="221"/>
      <c r="BMY359" s="221"/>
      <c r="BMZ359" s="221"/>
      <c r="BNA359" s="221"/>
      <c r="BNB359" s="221"/>
      <c r="BNC359" s="221"/>
      <c r="BND359" s="221"/>
      <c r="BNE359" s="221"/>
      <c r="BNF359" s="221"/>
      <c r="BNG359" s="221"/>
      <c r="BNH359" s="221"/>
      <c r="BNI359" s="221"/>
      <c r="BNJ359" s="221"/>
      <c r="BNK359" s="221"/>
      <c r="BNL359" s="221"/>
      <c r="BNM359" s="221"/>
      <c r="BNN359" s="221"/>
      <c r="BNO359" s="221"/>
      <c r="BNP359" s="221"/>
      <c r="BNQ359" s="221"/>
      <c r="BNR359" s="221"/>
      <c r="BNS359" s="221"/>
      <c r="BNT359" s="221"/>
      <c r="BNU359" s="221"/>
      <c r="BNV359" s="221"/>
      <c r="BNW359" s="221"/>
      <c r="BNX359" s="221"/>
      <c r="BNY359" s="221"/>
      <c r="BNZ359" s="221"/>
      <c r="BOA359" s="221"/>
      <c r="BOB359" s="221"/>
      <c r="BOC359" s="221"/>
      <c r="BOD359" s="221"/>
      <c r="BOE359" s="221"/>
      <c r="BOF359" s="221"/>
      <c r="BOG359" s="221"/>
      <c r="BOH359" s="221"/>
      <c r="BOI359" s="221"/>
      <c r="BOJ359" s="221"/>
      <c r="BOK359" s="221"/>
      <c r="BOL359" s="221"/>
      <c r="BOM359" s="221"/>
      <c r="BON359" s="221"/>
      <c r="BOO359" s="221"/>
      <c r="BOP359" s="221"/>
      <c r="BOQ359" s="221"/>
      <c r="BOR359" s="221"/>
      <c r="BOS359" s="221"/>
      <c r="BOT359" s="221"/>
      <c r="BOU359" s="221"/>
      <c r="BOV359" s="221"/>
      <c r="BOW359" s="221"/>
      <c r="BOX359" s="221"/>
      <c r="BOY359" s="221"/>
      <c r="BOZ359" s="221"/>
      <c r="BPA359" s="221"/>
      <c r="BPB359" s="221"/>
      <c r="BPC359" s="221"/>
      <c r="BPD359" s="221"/>
      <c r="BPE359" s="221"/>
      <c r="BPF359" s="221"/>
      <c r="BPG359" s="221"/>
      <c r="BPH359" s="221"/>
      <c r="BPI359" s="221"/>
      <c r="BPJ359" s="221"/>
      <c r="BPK359" s="221"/>
      <c r="BPL359" s="221"/>
      <c r="BPM359" s="221"/>
      <c r="BPN359" s="221"/>
      <c r="BPO359" s="221"/>
      <c r="BPP359" s="221"/>
      <c r="BPQ359" s="221"/>
      <c r="BPR359" s="221"/>
      <c r="BPS359" s="221"/>
      <c r="BPT359" s="221"/>
      <c r="BPU359" s="221"/>
      <c r="BPV359" s="221"/>
      <c r="BPW359" s="221"/>
      <c r="BPX359" s="221"/>
      <c r="BPY359" s="221"/>
      <c r="BPZ359" s="221"/>
      <c r="BQA359" s="221"/>
      <c r="BQB359" s="221"/>
      <c r="BQC359" s="221"/>
      <c r="BQD359" s="221"/>
      <c r="BQE359" s="221"/>
      <c r="BQF359" s="221"/>
      <c r="BQG359" s="221"/>
      <c r="BQH359" s="221"/>
      <c r="BQI359" s="221"/>
      <c r="BQJ359" s="221"/>
      <c r="BQK359" s="221"/>
      <c r="BQL359" s="221"/>
      <c r="BQM359" s="221"/>
      <c r="BQN359" s="221"/>
      <c r="BQO359" s="221"/>
      <c r="BQP359" s="221"/>
      <c r="BQQ359" s="221"/>
      <c r="BQR359" s="221"/>
      <c r="BQS359" s="221"/>
      <c r="BQT359" s="221"/>
      <c r="BQU359" s="221"/>
      <c r="BQV359" s="221"/>
      <c r="BQW359" s="221"/>
      <c r="BQX359" s="221"/>
      <c r="BQY359" s="221"/>
      <c r="BQZ359" s="221"/>
      <c r="BRA359" s="221"/>
      <c r="BRB359" s="221"/>
      <c r="BRC359" s="221"/>
      <c r="BRD359" s="221"/>
      <c r="BRE359" s="221"/>
      <c r="BRF359" s="221"/>
      <c r="BRG359" s="221"/>
      <c r="BRH359" s="221"/>
      <c r="BRI359" s="221"/>
      <c r="BRJ359" s="221"/>
      <c r="BRK359" s="221"/>
      <c r="BRL359" s="221"/>
      <c r="BRM359" s="221"/>
      <c r="BRN359" s="221"/>
      <c r="BRO359" s="221"/>
      <c r="BRP359" s="221"/>
      <c r="BRQ359" s="221"/>
      <c r="BRR359" s="221"/>
      <c r="BRS359" s="221"/>
      <c r="BRT359" s="221"/>
      <c r="BRU359" s="221"/>
      <c r="BRV359" s="221"/>
      <c r="BRW359" s="221"/>
      <c r="BRX359" s="221"/>
      <c r="BRY359" s="221"/>
      <c r="BRZ359" s="221"/>
      <c r="BSA359" s="221"/>
      <c r="BSB359" s="221"/>
      <c r="BSC359" s="221"/>
      <c r="BSD359" s="221"/>
      <c r="BSE359" s="221"/>
      <c r="BSF359" s="221"/>
      <c r="BSG359" s="221"/>
      <c r="BSH359" s="221"/>
      <c r="BSI359" s="221"/>
      <c r="BSJ359" s="221"/>
      <c r="BSK359" s="221"/>
      <c r="BSL359" s="221"/>
      <c r="BSM359" s="221"/>
      <c r="BSN359" s="221"/>
      <c r="BSO359" s="221"/>
      <c r="BSP359" s="221"/>
      <c r="BSQ359" s="221"/>
      <c r="BSR359" s="221"/>
      <c r="BSS359" s="221"/>
      <c r="BST359" s="221"/>
      <c r="BSU359" s="221"/>
      <c r="BSV359" s="221"/>
      <c r="BSW359" s="221"/>
      <c r="BSX359" s="221"/>
      <c r="BSY359" s="221"/>
      <c r="BSZ359" s="221"/>
      <c r="BTA359" s="221"/>
      <c r="BTB359" s="221"/>
      <c r="BTC359" s="221"/>
      <c r="BTD359" s="221"/>
      <c r="BTE359" s="221"/>
      <c r="BTF359" s="221"/>
      <c r="BTG359" s="221"/>
      <c r="BTH359" s="221"/>
      <c r="BTI359" s="221"/>
      <c r="BTJ359" s="221"/>
      <c r="BTK359" s="221"/>
      <c r="BTL359" s="221"/>
      <c r="BTM359" s="221"/>
      <c r="BTN359" s="221"/>
      <c r="BTO359" s="221"/>
      <c r="BTP359" s="221"/>
      <c r="BTQ359" s="221"/>
      <c r="BTR359" s="221"/>
      <c r="BTS359" s="221"/>
      <c r="BTT359" s="221"/>
      <c r="BTU359" s="221"/>
      <c r="BTV359" s="221"/>
      <c r="BTW359" s="221"/>
      <c r="BTX359" s="221"/>
      <c r="BTY359" s="221"/>
      <c r="BTZ359" s="221"/>
      <c r="BUA359" s="221"/>
      <c r="BUB359" s="221"/>
      <c r="BUC359" s="221"/>
      <c r="BUD359" s="221"/>
      <c r="BUE359" s="221"/>
      <c r="BUF359" s="221"/>
      <c r="BUG359" s="221"/>
      <c r="BUH359" s="221"/>
      <c r="BUI359" s="221"/>
      <c r="BUJ359" s="221"/>
      <c r="BUK359" s="221"/>
      <c r="BUL359" s="221"/>
      <c r="BUM359" s="221"/>
      <c r="BUN359" s="221"/>
      <c r="BUO359" s="221"/>
      <c r="BUP359" s="221"/>
      <c r="BUQ359" s="221"/>
      <c r="BUR359" s="221"/>
      <c r="BUS359" s="221"/>
      <c r="BUT359" s="221"/>
      <c r="BUU359" s="221"/>
      <c r="BUV359" s="221"/>
      <c r="BUW359" s="221"/>
      <c r="BUX359" s="221"/>
      <c r="BUY359" s="221"/>
      <c r="BUZ359" s="221"/>
      <c r="BVA359" s="221"/>
      <c r="BVB359" s="221"/>
      <c r="BVC359" s="221"/>
      <c r="BVD359" s="221"/>
      <c r="BVE359" s="221"/>
      <c r="BVF359" s="221"/>
      <c r="BVG359" s="221"/>
      <c r="BVH359" s="221"/>
      <c r="BVI359" s="221"/>
      <c r="BVJ359" s="221"/>
      <c r="BVK359" s="221"/>
      <c r="BVL359" s="221"/>
      <c r="BVM359" s="221"/>
      <c r="BVN359" s="221"/>
      <c r="BVO359" s="221"/>
      <c r="BVP359" s="221"/>
      <c r="BVQ359" s="221"/>
      <c r="BVR359" s="221"/>
      <c r="BVS359" s="221"/>
      <c r="BVT359" s="221"/>
      <c r="BVU359" s="221"/>
      <c r="BVV359" s="221"/>
      <c r="BVW359" s="221"/>
      <c r="BVX359" s="221"/>
      <c r="BVY359" s="221"/>
      <c r="BVZ359" s="221"/>
      <c r="BWA359" s="221"/>
      <c r="BWB359" s="221"/>
      <c r="BWC359" s="221"/>
      <c r="BWD359" s="221"/>
      <c r="BWE359" s="221"/>
      <c r="BWF359" s="221"/>
      <c r="BWG359" s="221"/>
      <c r="BWH359" s="221"/>
      <c r="BWI359" s="221"/>
      <c r="BWJ359" s="221"/>
      <c r="BWK359" s="221"/>
      <c r="BWL359" s="221"/>
      <c r="BWM359" s="221"/>
      <c r="BWN359" s="221"/>
      <c r="BWO359" s="221"/>
      <c r="BWP359" s="221"/>
      <c r="BWQ359" s="221"/>
      <c r="BWR359" s="221"/>
      <c r="BWS359" s="221"/>
      <c r="BWT359" s="221"/>
      <c r="BWU359" s="221"/>
      <c r="BWV359" s="221"/>
      <c r="BWW359" s="221"/>
      <c r="BWX359" s="221"/>
      <c r="BWY359" s="221"/>
      <c r="BWZ359" s="221"/>
      <c r="BXA359" s="221"/>
      <c r="BXB359" s="221"/>
      <c r="BXC359" s="221"/>
      <c r="BXD359" s="221"/>
      <c r="BXE359" s="221"/>
      <c r="BXF359" s="221"/>
      <c r="BXG359" s="221"/>
      <c r="BXH359" s="221"/>
      <c r="BXI359" s="221"/>
      <c r="BXJ359" s="221"/>
      <c r="BXK359" s="221"/>
      <c r="BXL359" s="221"/>
      <c r="BXM359" s="221"/>
      <c r="BXN359" s="221"/>
      <c r="BXO359" s="221"/>
      <c r="BXP359" s="221"/>
      <c r="BXQ359" s="221"/>
      <c r="BXR359" s="221"/>
      <c r="BXS359" s="221"/>
      <c r="BXT359" s="221"/>
      <c r="BXU359" s="221"/>
      <c r="BXV359" s="221"/>
      <c r="BXW359" s="221"/>
      <c r="BXX359" s="221"/>
      <c r="BXY359" s="221"/>
      <c r="BXZ359" s="221"/>
      <c r="BYA359" s="221"/>
      <c r="BYB359" s="221"/>
      <c r="BYC359" s="221"/>
      <c r="BYD359" s="221"/>
      <c r="BYE359" s="221"/>
      <c r="BYF359" s="221"/>
      <c r="BYG359" s="221"/>
      <c r="BYH359" s="221"/>
      <c r="BYI359" s="221"/>
      <c r="BYJ359" s="221"/>
      <c r="BYK359" s="221"/>
      <c r="BYL359" s="221"/>
      <c r="BYM359" s="221"/>
      <c r="BYN359" s="221"/>
      <c r="BYO359" s="221"/>
      <c r="BYP359" s="221"/>
      <c r="BYQ359" s="221"/>
      <c r="BYR359" s="221"/>
      <c r="BYS359" s="221"/>
      <c r="BYT359" s="221"/>
      <c r="BYU359" s="221"/>
      <c r="BYV359" s="221"/>
      <c r="BYW359" s="221"/>
      <c r="BYX359" s="221"/>
      <c r="BYY359" s="221"/>
      <c r="BYZ359" s="221"/>
      <c r="BZA359" s="221"/>
      <c r="BZB359" s="221"/>
      <c r="BZC359" s="221"/>
      <c r="BZD359" s="221"/>
      <c r="BZE359" s="221"/>
      <c r="BZF359" s="221"/>
      <c r="BZG359" s="221"/>
      <c r="BZH359" s="221"/>
      <c r="BZI359" s="221"/>
      <c r="BZJ359" s="221"/>
      <c r="BZK359" s="221"/>
      <c r="BZL359" s="221"/>
      <c r="BZM359" s="221"/>
      <c r="BZN359" s="221"/>
      <c r="BZO359" s="221"/>
      <c r="BZP359" s="221"/>
      <c r="BZQ359" s="221"/>
      <c r="BZR359" s="221"/>
      <c r="BZS359" s="221"/>
      <c r="BZT359" s="221"/>
      <c r="BZU359" s="221"/>
      <c r="BZV359" s="221"/>
      <c r="BZW359" s="221"/>
      <c r="BZX359" s="221"/>
      <c r="BZY359" s="221"/>
      <c r="BZZ359" s="221"/>
      <c r="CAA359" s="221"/>
      <c r="CAB359" s="221"/>
      <c r="CAC359" s="221"/>
      <c r="CAD359" s="221"/>
      <c r="CAE359" s="221"/>
      <c r="CAF359" s="221"/>
      <c r="CAG359" s="221"/>
      <c r="CAH359" s="221"/>
      <c r="CAI359" s="221"/>
      <c r="CAJ359" s="221"/>
      <c r="CAK359" s="221"/>
      <c r="CAL359" s="221"/>
      <c r="CAM359" s="221"/>
      <c r="CAN359" s="221"/>
      <c r="CAO359" s="221"/>
      <c r="CAP359" s="221"/>
      <c r="CAQ359" s="221"/>
      <c r="CAR359" s="221"/>
      <c r="CAS359" s="221"/>
      <c r="CAT359" s="221"/>
      <c r="CAU359" s="221"/>
      <c r="CAV359" s="221"/>
      <c r="CAW359" s="221"/>
      <c r="CAX359" s="221"/>
      <c r="CAY359" s="221"/>
      <c r="CAZ359" s="221"/>
      <c r="CBA359" s="221"/>
      <c r="CBB359" s="221"/>
      <c r="CBC359" s="221"/>
      <c r="CBD359" s="221"/>
      <c r="CBE359" s="221"/>
      <c r="CBF359" s="221"/>
      <c r="CBG359" s="221"/>
      <c r="CBH359" s="221"/>
      <c r="CBI359" s="221"/>
      <c r="CBJ359" s="221"/>
      <c r="CBK359" s="221"/>
      <c r="CBL359" s="221"/>
      <c r="CBM359" s="221"/>
      <c r="CBN359" s="221"/>
      <c r="CBO359" s="221"/>
      <c r="CBP359" s="221"/>
      <c r="CBQ359" s="221"/>
      <c r="CBR359" s="221"/>
      <c r="CBS359" s="221"/>
      <c r="CBT359" s="221"/>
      <c r="CBU359" s="221"/>
      <c r="CBV359" s="221"/>
      <c r="CBW359" s="221"/>
      <c r="CBX359" s="221"/>
      <c r="CBY359" s="221"/>
      <c r="CBZ359" s="221"/>
      <c r="CCA359" s="221"/>
      <c r="CCB359" s="221"/>
      <c r="CCC359" s="221"/>
      <c r="CCD359" s="221"/>
      <c r="CCE359" s="221"/>
      <c r="CCF359" s="221"/>
      <c r="CCG359" s="221"/>
      <c r="CCH359" s="221"/>
      <c r="CCI359" s="221"/>
      <c r="CCJ359" s="221"/>
      <c r="CCK359" s="221"/>
      <c r="CCL359" s="221"/>
      <c r="CCM359" s="221"/>
      <c r="CCN359" s="221"/>
      <c r="CCO359" s="221"/>
      <c r="CCP359" s="221"/>
      <c r="CCQ359" s="221"/>
      <c r="CCR359" s="221"/>
      <c r="CCS359" s="221"/>
      <c r="CCT359" s="221"/>
      <c r="CCU359" s="221"/>
      <c r="CCV359" s="221"/>
      <c r="CCW359" s="221"/>
      <c r="CCX359" s="221"/>
      <c r="CCY359" s="221"/>
      <c r="CCZ359" s="221"/>
      <c r="CDA359" s="221"/>
      <c r="CDB359" s="221"/>
      <c r="CDC359" s="221"/>
      <c r="CDD359" s="221"/>
      <c r="CDE359" s="221"/>
      <c r="CDF359" s="221"/>
      <c r="CDG359" s="221"/>
      <c r="CDH359" s="221"/>
      <c r="CDI359" s="221"/>
      <c r="CDJ359" s="221"/>
      <c r="CDK359" s="221"/>
      <c r="CDL359" s="221"/>
      <c r="CDM359" s="221"/>
      <c r="CDN359" s="221"/>
      <c r="CDO359" s="221"/>
      <c r="CDP359" s="221"/>
      <c r="CDQ359" s="221"/>
      <c r="CDR359" s="221"/>
      <c r="CDS359" s="221"/>
      <c r="CDT359" s="221"/>
      <c r="CDU359" s="221"/>
      <c r="CDV359" s="221"/>
      <c r="CDW359" s="221"/>
      <c r="CDX359" s="221"/>
      <c r="CDY359" s="221"/>
      <c r="CDZ359" s="221"/>
      <c r="CEA359" s="221"/>
      <c r="CEB359" s="221"/>
      <c r="CEC359" s="221"/>
      <c r="CED359" s="221"/>
      <c r="CEE359" s="221"/>
      <c r="CEF359" s="221"/>
      <c r="CEG359" s="221"/>
      <c r="CEH359" s="221"/>
      <c r="CEI359" s="221"/>
      <c r="CEJ359" s="221"/>
      <c r="CEK359" s="221"/>
      <c r="CEL359" s="221"/>
      <c r="CEM359" s="221"/>
      <c r="CEN359" s="221"/>
      <c r="CEO359" s="221"/>
      <c r="CEP359" s="221"/>
      <c r="CEQ359" s="221"/>
      <c r="CER359" s="221"/>
      <c r="CES359" s="221"/>
      <c r="CET359" s="221"/>
      <c r="CEU359" s="221"/>
      <c r="CEV359" s="221"/>
      <c r="CEW359" s="221"/>
      <c r="CEX359" s="221"/>
      <c r="CEY359" s="221"/>
      <c r="CEZ359" s="221"/>
      <c r="CFA359" s="221"/>
      <c r="CFB359" s="221"/>
      <c r="CFC359" s="221"/>
      <c r="CFD359" s="221"/>
      <c r="CFE359" s="221"/>
      <c r="CFF359" s="221"/>
      <c r="CFG359" s="221"/>
      <c r="CFH359" s="221"/>
      <c r="CFI359" s="221"/>
      <c r="CFJ359" s="221"/>
      <c r="CFK359" s="221"/>
      <c r="CFL359" s="221"/>
      <c r="CFM359" s="221"/>
      <c r="CFN359" s="221"/>
      <c r="CFO359" s="221"/>
      <c r="CFP359" s="221"/>
      <c r="CFQ359" s="221"/>
      <c r="CFR359" s="221"/>
      <c r="CFS359" s="221"/>
      <c r="CFT359" s="221"/>
      <c r="CFU359" s="221"/>
      <c r="CFV359" s="221"/>
      <c r="CFW359" s="221"/>
      <c r="CFX359" s="221"/>
      <c r="CFY359" s="221"/>
      <c r="CFZ359" s="221"/>
      <c r="CGA359" s="221"/>
      <c r="CGB359" s="221"/>
      <c r="CGC359" s="221"/>
      <c r="CGD359" s="221"/>
      <c r="CGE359" s="221"/>
      <c r="CGF359" s="221"/>
      <c r="CGG359" s="221"/>
      <c r="CGH359" s="221"/>
      <c r="CGI359" s="221"/>
      <c r="CGJ359" s="221"/>
      <c r="CGK359" s="221"/>
      <c r="CGL359" s="221"/>
      <c r="CGM359" s="221"/>
      <c r="CGN359" s="221"/>
      <c r="CGO359" s="221"/>
      <c r="CGP359" s="221"/>
      <c r="CGQ359" s="221"/>
      <c r="CGR359" s="221"/>
      <c r="CGS359" s="221"/>
      <c r="CGT359" s="221"/>
      <c r="CGU359" s="221"/>
      <c r="CGV359" s="221"/>
      <c r="CGW359" s="221"/>
      <c r="CGX359" s="221"/>
      <c r="CGY359" s="221"/>
      <c r="CGZ359" s="221"/>
      <c r="CHA359" s="221"/>
      <c r="CHB359" s="221"/>
      <c r="CHC359" s="221"/>
      <c r="CHD359" s="221"/>
      <c r="CHE359" s="221"/>
      <c r="CHF359" s="221"/>
      <c r="CHG359" s="221"/>
      <c r="CHH359" s="221"/>
      <c r="CHI359" s="221"/>
      <c r="CHJ359" s="221"/>
      <c r="CHK359" s="221"/>
      <c r="CHL359" s="221"/>
      <c r="CHM359" s="221"/>
      <c r="CHN359" s="221"/>
      <c r="CHO359" s="221"/>
      <c r="CHP359" s="221"/>
      <c r="CHQ359" s="221"/>
      <c r="CHR359" s="221"/>
      <c r="CHS359" s="221"/>
      <c r="CHT359" s="221"/>
      <c r="CHU359" s="221"/>
      <c r="CHV359" s="221"/>
      <c r="CHW359" s="221"/>
      <c r="CHX359" s="221"/>
      <c r="CHY359" s="221"/>
      <c r="CHZ359" s="221"/>
      <c r="CIA359" s="221"/>
      <c r="CIB359" s="221"/>
      <c r="CIC359" s="221"/>
      <c r="CID359" s="221"/>
      <c r="CIE359" s="221"/>
      <c r="CIF359" s="221"/>
      <c r="CIG359" s="221"/>
      <c r="CIH359" s="221"/>
      <c r="CII359" s="221"/>
      <c r="CIJ359" s="221"/>
      <c r="CIK359" s="221"/>
      <c r="CIL359" s="221"/>
      <c r="CIM359" s="221"/>
      <c r="CIN359" s="221"/>
      <c r="CIO359" s="221"/>
      <c r="CIP359" s="221"/>
      <c r="CIQ359" s="221"/>
      <c r="CIR359" s="221"/>
      <c r="CIS359" s="221"/>
      <c r="CIT359" s="221"/>
      <c r="CIU359" s="221"/>
      <c r="CIV359" s="221"/>
      <c r="CIW359" s="221"/>
      <c r="CIX359" s="221"/>
      <c r="CIY359" s="221"/>
      <c r="CIZ359" s="221"/>
      <c r="CJA359" s="221"/>
      <c r="CJB359" s="221"/>
      <c r="CJC359" s="221"/>
      <c r="CJD359" s="221"/>
      <c r="CJE359" s="221"/>
      <c r="CJF359" s="221"/>
      <c r="CJG359" s="221"/>
      <c r="CJH359" s="221"/>
      <c r="CJI359" s="221"/>
      <c r="CJJ359" s="221"/>
      <c r="CJK359" s="221"/>
      <c r="CJL359" s="221"/>
      <c r="CJM359" s="221"/>
      <c r="CJN359" s="221"/>
      <c r="CJO359" s="221"/>
      <c r="CJP359" s="221"/>
      <c r="CJQ359" s="221"/>
      <c r="CJR359" s="221"/>
      <c r="CJS359" s="221"/>
      <c r="CJT359" s="221"/>
      <c r="CJU359" s="221"/>
      <c r="CJV359" s="221"/>
      <c r="CJW359" s="221"/>
      <c r="CJX359" s="221"/>
      <c r="CJY359" s="221"/>
      <c r="CJZ359" s="221"/>
      <c r="CKA359" s="221"/>
      <c r="CKB359" s="221"/>
      <c r="CKC359" s="221"/>
      <c r="CKD359" s="221"/>
      <c r="CKE359" s="221"/>
      <c r="CKF359" s="221"/>
      <c r="CKG359" s="221"/>
      <c r="CKH359" s="221"/>
      <c r="CKI359" s="221"/>
      <c r="CKJ359" s="221"/>
      <c r="CKK359" s="221"/>
      <c r="CKL359" s="221"/>
      <c r="CKM359" s="221"/>
      <c r="CKN359" s="221"/>
      <c r="CKO359" s="221"/>
      <c r="CKP359" s="221"/>
      <c r="CKQ359" s="221"/>
      <c r="CKR359" s="221"/>
      <c r="CKS359" s="221"/>
      <c r="CKT359" s="221"/>
      <c r="CKU359" s="221"/>
      <c r="CKV359" s="221"/>
      <c r="CKW359" s="221"/>
      <c r="CKX359" s="221"/>
      <c r="CKY359" s="221"/>
      <c r="CKZ359" s="221"/>
      <c r="CLA359" s="221"/>
      <c r="CLB359" s="221"/>
      <c r="CLC359" s="221"/>
      <c r="CLD359" s="221"/>
      <c r="CLE359" s="221"/>
      <c r="CLF359" s="221"/>
      <c r="CLG359" s="221"/>
      <c r="CLH359" s="221"/>
      <c r="CLI359" s="221"/>
      <c r="CLJ359" s="221"/>
      <c r="CLK359" s="221"/>
      <c r="CLL359" s="221"/>
      <c r="CLM359" s="221"/>
      <c r="CLN359" s="221"/>
      <c r="CLO359" s="221"/>
      <c r="CLP359" s="221"/>
      <c r="CLQ359" s="221"/>
      <c r="CLR359" s="221"/>
      <c r="CLS359" s="221"/>
      <c r="CLT359" s="221"/>
      <c r="CLU359" s="221"/>
      <c r="CLV359" s="221"/>
      <c r="CLW359" s="221"/>
      <c r="CLX359" s="221"/>
      <c r="CLY359" s="221"/>
      <c r="CLZ359" s="221"/>
      <c r="CMA359" s="221"/>
      <c r="CMB359" s="221"/>
      <c r="CMC359" s="221"/>
      <c r="CMD359" s="221"/>
      <c r="CME359" s="221"/>
      <c r="CMF359" s="221"/>
      <c r="CMG359" s="221"/>
      <c r="CMH359" s="221"/>
      <c r="CMI359" s="221"/>
      <c r="CMJ359" s="221"/>
      <c r="CMK359" s="221"/>
      <c r="CML359" s="221"/>
      <c r="CMM359" s="221"/>
      <c r="CMN359" s="221"/>
      <c r="CMO359" s="221"/>
      <c r="CMP359" s="221"/>
      <c r="CMQ359" s="221"/>
      <c r="CMR359" s="221"/>
      <c r="CMS359" s="221"/>
      <c r="CMT359" s="221"/>
      <c r="CMU359" s="221"/>
      <c r="CMV359" s="221"/>
      <c r="CMW359" s="221"/>
      <c r="CMX359" s="221"/>
      <c r="CMY359" s="221"/>
      <c r="CMZ359" s="221"/>
      <c r="CNA359" s="221"/>
      <c r="CNB359" s="221"/>
      <c r="CNC359" s="221"/>
      <c r="CND359" s="221"/>
      <c r="CNE359" s="221"/>
      <c r="CNF359" s="221"/>
      <c r="CNG359" s="221"/>
      <c r="CNH359" s="221"/>
      <c r="CNI359" s="221"/>
      <c r="CNJ359" s="221"/>
      <c r="CNK359" s="221"/>
      <c r="CNL359" s="221"/>
      <c r="CNM359" s="221"/>
      <c r="CNN359" s="221"/>
      <c r="CNO359" s="221"/>
      <c r="CNP359" s="221"/>
      <c r="CNQ359" s="221"/>
      <c r="CNR359" s="221"/>
      <c r="CNS359" s="221"/>
      <c r="CNT359" s="221"/>
      <c r="CNU359" s="221"/>
      <c r="CNV359" s="221"/>
      <c r="CNW359" s="221"/>
      <c r="CNX359" s="221"/>
      <c r="CNY359" s="221"/>
      <c r="CNZ359" s="221"/>
      <c r="COA359" s="221"/>
      <c r="COB359" s="221"/>
      <c r="COC359" s="221"/>
      <c r="COD359" s="221"/>
      <c r="COE359" s="221"/>
      <c r="COF359" s="221"/>
      <c r="COG359" s="221"/>
      <c r="COH359" s="221"/>
      <c r="COI359" s="221"/>
      <c r="COJ359" s="221"/>
      <c r="COK359" s="221"/>
      <c r="COL359" s="221"/>
      <c r="COM359" s="221"/>
      <c r="CON359" s="221"/>
      <c r="COO359" s="221"/>
      <c r="COP359" s="221"/>
      <c r="COQ359" s="221"/>
      <c r="COR359" s="221"/>
      <c r="COS359" s="221"/>
      <c r="COT359" s="221"/>
      <c r="COU359" s="221"/>
      <c r="COV359" s="221"/>
      <c r="COW359" s="221"/>
      <c r="COX359" s="221"/>
      <c r="COY359" s="221"/>
      <c r="COZ359" s="221"/>
      <c r="CPA359" s="221"/>
      <c r="CPB359" s="221"/>
      <c r="CPC359" s="221"/>
      <c r="CPD359" s="221"/>
      <c r="CPE359" s="221"/>
      <c r="CPF359" s="221"/>
      <c r="CPG359" s="221"/>
      <c r="CPH359" s="221"/>
      <c r="CPI359" s="221"/>
      <c r="CPJ359" s="221"/>
      <c r="CPK359" s="221"/>
      <c r="CPL359" s="221"/>
      <c r="CPM359" s="221"/>
      <c r="CPN359" s="221"/>
      <c r="CPO359" s="221"/>
      <c r="CPP359" s="221"/>
      <c r="CPQ359" s="221"/>
      <c r="CPR359" s="221"/>
      <c r="CPS359" s="221"/>
      <c r="CPT359" s="221"/>
      <c r="CPU359" s="221"/>
      <c r="CPV359" s="221"/>
      <c r="CPW359" s="221"/>
      <c r="CPX359" s="221"/>
      <c r="CPY359" s="221"/>
      <c r="CPZ359" s="221"/>
      <c r="CQA359" s="221"/>
      <c r="CQB359" s="221"/>
      <c r="CQC359" s="221"/>
      <c r="CQD359" s="221"/>
      <c r="CQE359" s="221"/>
      <c r="CQF359" s="221"/>
      <c r="CQG359" s="221"/>
      <c r="CQH359" s="221"/>
      <c r="CQI359" s="221"/>
      <c r="CQJ359" s="221"/>
      <c r="CQK359" s="221"/>
      <c r="CQL359" s="221"/>
      <c r="CQM359" s="221"/>
      <c r="CQN359" s="221"/>
      <c r="CQO359" s="221"/>
      <c r="CQP359" s="221"/>
      <c r="CQQ359" s="221"/>
      <c r="CQR359" s="221"/>
      <c r="CQS359" s="221"/>
      <c r="CQT359" s="221"/>
      <c r="CQU359" s="221"/>
      <c r="CQV359" s="221"/>
      <c r="CQW359" s="221"/>
      <c r="CQX359" s="221"/>
      <c r="CQY359" s="221"/>
      <c r="CQZ359" s="221"/>
      <c r="CRA359" s="221"/>
      <c r="CRB359" s="221"/>
      <c r="CRC359" s="221"/>
      <c r="CRD359" s="221"/>
      <c r="CRE359" s="221"/>
      <c r="CRF359" s="221"/>
      <c r="CRG359" s="221"/>
      <c r="CRH359" s="221"/>
      <c r="CRI359" s="221"/>
      <c r="CRJ359" s="221"/>
      <c r="CRK359" s="221"/>
      <c r="CRL359" s="221"/>
      <c r="CRM359" s="221"/>
      <c r="CRN359" s="221"/>
      <c r="CRO359" s="221"/>
      <c r="CRP359" s="221"/>
      <c r="CRQ359" s="221"/>
      <c r="CRR359" s="221"/>
      <c r="CRS359" s="221"/>
      <c r="CRT359" s="221"/>
      <c r="CRU359" s="221"/>
      <c r="CRV359" s="221"/>
      <c r="CRW359" s="221"/>
      <c r="CRX359" s="221"/>
      <c r="CRY359" s="221"/>
      <c r="CRZ359" s="221"/>
      <c r="CSA359" s="221"/>
      <c r="CSB359" s="221"/>
      <c r="CSC359" s="221"/>
      <c r="CSD359" s="221"/>
      <c r="CSE359" s="221"/>
      <c r="CSF359" s="221"/>
      <c r="CSG359" s="221"/>
      <c r="CSH359" s="221"/>
      <c r="CSI359" s="221"/>
      <c r="CSJ359" s="221"/>
      <c r="CSK359" s="221"/>
      <c r="CSL359" s="221"/>
      <c r="CSM359" s="221"/>
      <c r="CSN359" s="221"/>
      <c r="CSO359" s="221"/>
      <c r="CSP359" s="221"/>
      <c r="CSQ359" s="221"/>
      <c r="CSR359" s="221"/>
      <c r="CSS359" s="221"/>
      <c r="CST359" s="221"/>
      <c r="CSU359" s="221"/>
      <c r="CSV359" s="221"/>
      <c r="CSW359" s="221"/>
      <c r="CSX359" s="221"/>
      <c r="CSY359" s="221"/>
      <c r="CSZ359" s="221"/>
      <c r="CTA359" s="221"/>
      <c r="CTB359" s="221"/>
      <c r="CTC359" s="221"/>
      <c r="CTD359" s="221"/>
      <c r="CTE359" s="221"/>
      <c r="CTF359" s="221"/>
      <c r="CTG359" s="221"/>
      <c r="CTH359" s="221"/>
      <c r="CTI359" s="221"/>
      <c r="CTJ359" s="221"/>
      <c r="CTK359" s="221"/>
      <c r="CTL359" s="221"/>
      <c r="CTM359" s="221"/>
      <c r="CTN359" s="221"/>
      <c r="CTO359" s="221"/>
      <c r="CTP359" s="221"/>
      <c r="CTQ359" s="221"/>
      <c r="CTR359" s="221"/>
      <c r="CTS359" s="221"/>
      <c r="CTT359" s="221"/>
      <c r="CTU359" s="221"/>
      <c r="CTV359" s="221"/>
      <c r="CTW359" s="221"/>
      <c r="CTX359" s="221"/>
      <c r="CTY359" s="221"/>
      <c r="CTZ359" s="221"/>
      <c r="CUA359" s="221"/>
      <c r="CUB359" s="221"/>
      <c r="CUC359" s="221"/>
      <c r="CUD359" s="221"/>
      <c r="CUE359" s="221"/>
      <c r="CUF359" s="221"/>
      <c r="CUG359" s="221"/>
      <c r="CUH359" s="221"/>
      <c r="CUI359" s="221"/>
      <c r="CUJ359" s="221"/>
      <c r="CUK359" s="221"/>
      <c r="CUL359" s="221"/>
      <c r="CUM359" s="221"/>
      <c r="CUN359" s="221"/>
      <c r="CUO359" s="221"/>
      <c r="CUP359" s="221"/>
      <c r="CUQ359" s="221"/>
      <c r="CUR359" s="221"/>
      <c r="CUS359" s="221"/>
      <c r="CUT359" s="221"/>
      <c r="CUU359" s="221"/>
      <c r="CUV359" s="221"/>
      <c r="CUW359" s="221"/>
      <c r="CUX359" s="221"/>
      <c r="CUY359" s="221"/>
      <c r="CUZ359" s="221"/>
      <c r="CVA359" s="221"/>
      <c r="CVB359" s="221"/>
      <c r="CVC359" s="221"/>
      <c r="CVD359" s="221"/>
      <c r="CVE359" s="221"/>
      <c r="CVF359" s="221"/>
      <c r="CVG359" s="221"/>
      <c r="CVH359" s="221"/>
      <c r="CVI359" s="221"/>
      <c r="CVJ359" s="221"/>
      <c r="CVK359" s="221"/>
      <c r="CVL359" s="221"/>
      <c r="CVM359" s="221"/>
      <c r="CVN359" s="221"/>
      <c r="CVO359" s="221"/>
      <c r="CVP359" s="221"/>
      <c r="CVQ359" s="221"/>
      <c r="CVR359" s="221"/>
      <c r="CVS359" s="221"/>
      <c r="CVT359" s="221"/>
      <c r="CVU359" s="221"/>
      <c r="CVV359" s="221"/>
      <c r="CVW359" s="221"/>
      <c r="CVX359" s="221"/>
      <c r="CVY359" s="221"/>
      <c r="CVZ359" s="221"/>
      <c r="CWA359" s="221"/>
      <c r="CWB359" s="221"/>
      <c r="CWC359" s="221"/>
      <c r="CWD359" s="221"/>
      <c r="CWE359" s="221"/>
      <c r="CWF359" s="221"/>
      <c r="CWG359" s="221"/>
      <c r="CWH359" s="221"/>
      <c r="CWI359" s="221"/>
      <c r="CWJ359" s="221"/>
      <c r="CWK359" s="221"/>
      <c r="CWL359" s="221"/>
      <c r="CWM359" s="221"/>
      <c r="CWN359" s="221"/>
      <c r="CWO359" s="221"/>
      <c r="CWP359" s="221"/>
      <c r="CWQ359" s="221"/>
      <c r="CWR359" s="221"/>
      <c r="CWS359" s="221"/>
      <c r="CWT359" s="221"/>
      <c r="CWU359" s="221"/>
      <c r="CWV359" s="221"/>
      <c r="CWW359" s="221"/>
      <c r="CWX359" s="221"/>
      <c r="CWY359" s="221"/>
      <c r="CWZ359" s="221"/>
      <c r="CXA359" s="221"/>
      <c r="CXB359" s="221"/>
      <c r="CXC359" s="221"/>
      <c r="CXD359" s="221"/>
      <c r="CXE359" s="221"/>
      <c r="CXF359" s="221"/>
      <c r="CXG359" s="221"/>
      <c r="CXH359" s="221"/>
      <c r="CXI359" s="221"/>
      <c r="CXJ359" s="221"/>
      <c r="CXK359" s="221"/>
      <c r="CXL359" s="221"/>
      <c r="CXM359" s="221"/>
      <c r="CXN359" s="221"/>
      <c r="CXO359" s="221"/>
      <c r="CXP359" s="221"/>
      <c r="CXQ359" s="221"/>
      <c r="CXR359" s="221"/>
      <c r="CXS359" s="221"/>
      <c r="CXT359" s="221"/>
      <c r="CXU359" s="221"/>
      <c r="CXV359" s="221"/>
      <c r="CXW359" s="221"/>
      <c r="CXX359" s="221"/>
      <c r="CXY359" s="221"/>
      <c r="CXZ359" s="221"/>
      <c r="CYA359" s="221"/>
      <c r="CYB359" s="221"/>
      <c r="CYC359" s="221"/>
      <c r="CYD359" s="221"/>
      <c r="CYE359" s="221"/>
      <c r="CYF359" s="221"/>
      <c r="CYG359" s="221"/>
      <c r="CYH359" s="221"/>
      <c r="CYI359" s="221"/>
      <c r="CYJ359" s="221"/>
      <c r="CYK359" s="221"/>
      <c r="CYL359" s="221"/>
      <c r="CYM359" s="221"/>
      <c r="CYN359" s="221"/>
      <c r="CYO359" s="221"/>
      <c r="CYP359" s="221"/>
      <c r="CYQ359" s="221"/>
      <c r="CYR359" s="221"/>
      <c r="CYS359" s="221"/>
      <c r="CYT359" s="221"/>
      <c r="CYU359" s="221"/>
      <c r="CYV359" s="221"/>
      <c r="CYW359" s="221"/>
      <c r="CYX359" s="221"/>
      <c r="CYY359" s="221"/>
      <c r="CYZ359" s="221"/>
      <c r="CZA359" s="221"/>
      <c r="CZB359" s="221"/>
      <c r="CZC359" s="221"/>
      <c r="CZD359" s="221"/>
      <c r="CZE359" s="221"/>
      <c r="CZF359" s="221"/>
      <c r="CZG359" s="221"/>
      <c r="CZH359" s="221"/>
      <c r="CZI359" s="221"/>
      <c r="CZJ359" s="221"/>
      <c r="CZK359" s="221"/>
      <c r="CZL359" s="221"/>
      <c r="CZM359" s="221"/>
      <c r="CZN359" s="221"/>
      <c r="CZO359" s="221"/>
      <c r="CZP359" s="221"/>
      <c r="CZQ359" s="221"/>
      <c r="CZR359" s="221"/>
      <c r="CZS359" s="221"/>
      <c r="CZT359" s="221"/>
      <c r="CZU359" s="221"/>
      <c r="CZV359" s="221"/>
      <c r="CZW359" s="221"/>
      <c r="CZX359" s="221"/>
      <c r="CZY359" s="221"/>
      <c r="CZZ359" s="221"/>
      <c r="DAA359" s="221"/>
      <c r="DAB359" s="221"/>
      <c r="DAC359" s="221"/>
      <c r="DAD359" s="221"/>
      <c r="DAE359" s="221"/>
      <c r="DAF359" s="221"/>
      <c r="DAG359" s="221"/>
      <c r="DAH359" s="221"/>
      <c r="DAI359" s="221"/>
      <c r="DAJ359" s="221"/>
      <c r="DAK359" s="221"/>
      <c r="DAL359" s="221"/>
      <c r="DAM359" s="221"/>
      <c r="DAN359" s="221"/>
      <c r="DAO359" s="221"/>
      <c r="DAP359" s="221"/>
      <c r="DAQ359" s="221"/>
      <c r="DAR359" s="221"/>
      <c r="DAS359" s="221"/>
      <c r="DAT359" s="221"/>
      <c r="DAU359" s="221"/>
      <c r="DAV359" s="221"/>
      <c r="DAW359" s="221"/>
      <c r="DAX359" s="221"/>
      <c r="DAY359" s="221"/>
      <c r="DAZ359" s="221"/>
      <c r="DBA359" s="221"/>
      <c r="DBB359" s="221"/>
      <c r="DBC359" s="221"/>
      <c r="DBD359" s="221"/>
      <c r="DBE359" s="221"/>
      <c r="DBF359" s="221"/>
      <c r="DBG359" s="221"/>
      <c r="DBH359" s="221"/>
      <c r="DBI359" s="221"/>
      <c r="DBJ359" s="221"/>
      <c r="DBK359" s="221"/>
      <c r="DBL359" s="221"/>
      <c r="DBM359" s="221"/>
      <c r="DBN359" s="221"/>
      <c r="DBO359" s="221"/>
      <c r="DBP359" s="221"/>
      <c r="DBQ359" s="221"/>
      <c r="DBR359" s="221"/>
      <c r="DBS359" s="221"/>
      <c r="DBT359" s="221"/>
      <c r="DBU359" s="221"/>
      <c r="DBV359" s="221"/>
      <c r="DBW359" s="221"/>
      <c r="DBX359" s="221"/>
      <c r="DBY359" s="221"/>
      <c r="DBZ359" s="221"/>
      <c r="DCA359" s="221"/>
      <c r="DCB359" s="221"/>
      <c r="DCC359" s="221"/>
      <c r="DCD359" s="221"/>
      <c r="DCE359" s="221"/>
      <c r="DCF359" s="221"/>
      <c r="DCG359" s="221"/>
      <c r="DCH359" s="221"/>
      <c r="DCI359" s="221"/>
      <c r="DCJ359" s="221"/>
      <c r="DCK359" s="221"/>
      <c r="DCL359" s="221"/>
      <c r="DCM359" s="221"/>
      <c r="DCN359" s="221"/>
      <c r="DCO359" s="221"/>
      <c r="DCP359" s="221"/>
      <c r="DCQ359" s="221"/>
      <c r="DCR359" s="221"/>
      <c r="DCS359" s="221"/>
      <c r="DCT359" s="221"/>
      <c r="DCU359" s="221"/>
      <c r="DCV359" s="221"/>
      <c r="DCW359" s="221"/>
      <c r="DCX359" s="221"/>
      <c r="DCY359" s="221"/>
      <c r="DCZ359" s="221"/>
      <c r="DDA359" s="221"/>
      <c r="DDB359" s="221"/>
      <c r="DDC359" s="221"/>
      <c r="DDD359" s="221"/>
      <c r="DDE359" s="221"/>
      <c r="DDF359" s="221"/>
      <c r="DDG359" s="221"/>
      <c r="DDH359" s="221"/>
      <c r="DDI359" s="221"/>
      <c r="DDJ359" s="221"/>
      <c r="DDK359" s="221"/>
      <c r="DDL359" s="221"/>
      <c r="DDM359" s="221"/>
      <c r="DDN359" s="221"/>
      <c r="DDO359" s="221"/>
      <c r="DDP359" s="221"/>
      <c r="DDQ359" s="221"/>
      <c r="DDR359" s="221"/>
      <c r="DDS359" s="221"/>
      <c r="DDT359" s="221"/>
      <c r="DDU359" s="221"/>
      <c r="DDV359" s="221"/>
      <c r="DDW359" s="221"/>
      <c r="DDX359" s="221"/>
      <c r="DDY359" s="221"/>
      <c r="DDZ359" s="221"/>
      <c r="DEA359" s="221"/>
      <c r="DEB359" s="221"/>
      <c r="DEC359" s="221"/>
      <c r="DED359" s="221"/>
      <c r="DEE359" s="221"/>
      <c r="DEF359" s="221"/>
      <c r="DEG359" s="221"/>
      <c r="DEH359" s="221"/>
      <c r="DEI359" s="221"/>
      <c r="DEJ359" s="221"/>
      <c r="DEK359" s="221"/>
      <c r="DEL359" s="221"/>
      <c r="DEM359" s="221"/>
      <c r="DEN359" s="221"/>
      <c r="DEO359" s="221"/>
      <c r="DEP359" s="221"/>
      <c r="DEQ359" s="221"/>
      <c r="DER359" s="221"/>
      <c r="DES359" s="221"/>
      <c r="DET359" s="221"/>
      <c r="DEU359" s="221"/>
      <c r="DEV359" s="221"/>
      <c r="DEW359" s="221"/>
      <c r="DEX359" s="221"/>
      <c r="DEY359" s="221"/>
      <c r="DEZ359" s="221"/>
      <c r="DFA359" s="221"/>
      <c r="DFB359" s="221"/>
      <c r="DFC359" s="221"/>
      <c r="DFD359" s="221"/>
      <c r="DFE359" s="221"/>
      <c r="DFF359" s="221"/>
      <c r="DFG359" s="221"/>
      <c r="DFH359" s="221"/>
      <c r="DFI359" s="221"/>
      <c r="DFJ359" s="221"/>
      <c r="DFK359" s="221"/>
      <c r="DFL359" s="221"/>
      <c r="DFM359" s="221"/>
      <c r="DFN359" s="221"/>
      <c r="DFO359" s="221"/>
      <c r="DFP359" s="221"/>
      <c r="DFQ359" s="221"/>
      <c r="DFR359" s="221"/>
      <c r="DFS359" s="221"/>
      <c r="DFT359" s="221"/>
      <c r="DFU359" s="221"/>
      <c r="DFV359" s="221"/>
      <c r="DFW359" s="221"/>
      <c r="DFX359" s="221"/>
      <c r="DFY359" s="221"/>
      <c r="DFZ359" s="221"/>
      <c r="DGA359" s="221"/>
      <c r="DGB359" s="221"/>
      <c r="DGC359" s="221"/>
      <c r="DGD359" s="221"/>
      <c r="DGE359" s="221"/>
      <c r="DGF359" s="221"/>
      <c r="DGG359" s="221"/>
      <c r="DGH359" s="221"/>
      <c r="DGI359" s="221"/>
      <c r="DGJ359" s="221"/>
      <c r="DGK359" s="221"/>
      <c r="DGL359" s="221"/>
      <c r="DGM359" s="221"/>
      <c r="DGN359" s="221"/>
      <c r="DGO359" s="221"/>
      <c r="DGP359" s="221"/>
      <c r="DGQ359" s="221"/>
      <c r="DGR359" s="221"/>
      <c r="DGS359" s="221"/>
      <c r="DGT359" s="221"/>
      <c r="DGU359" s="221"/>
      <c r="DGV359" s="221"/>
      <c r="DGW359" s="221"/>
      <c r="DGX359" s="221"/>
      <c r="DGY359" s="221"/>
      <c r="DGZ359" s="221"/>
      <c r="DHA359" s="221"/>
      <c r="DHB359" s="221"/>
      <c r="DHC359" s="221"/>
      <c r="DHD359" s="221"/>
      <c r="DHE359" s="221"/>
      <c r="DHF359" s="221"/>
      <c r="DHG359" s="221"/>
      <c r="DHH359" s="221"/>
      <c r="DHI359" s="221"/>
      <c r="DHJ359" s="221"/>
      <c r="DHK359" s="221"/>
      <c r="DHL359" s="221"/>
      <c r="DHM359" s="221"/>
      <c r="DHN359" s="221"/>
      <c r="DHO359" s="221"/>
      <c r="DHP359" s="221"/>
      <c r="DHQ359" s="221"/>
      <c r="DHR359" s="221"/>
      <c r="DHS359" s="221"/>
      <c r="DHT359" s="221"/>
      <c r="DHU359" s="221"/>
      <c r="DHV359" s="221"/>
      <c r="DHW359" s="221"/>
      <c r="DHX359" s="221"/>
      <c r="DHY359" s="221"/>
      <c r="DHZ359" s="221"/>
      <c r="DIA359" s="221"/>
      <c r="DIB359" s="221"/>
      <c r="DIC359" s="221"/>
      <c r="DID359" s="221"/>
      <c r="DIE359" s="221"/>
      <c r="DIF359" s="221"/>
      <c r="DIG359" s="221"/>
      <c r="DIH359" s="221"/>
      <c r="DII359" s="221"/>
      <c r="DIJ359" s="221"/>
      <c r="DIK359" s="221"/>
      <c r="DIL359" s="221"/>
      <c r="DIM359" s="221"/>
      <c r="DIN359" s="221"/>
      <c r="DIO359" s="221"/>
      <c r="DIP359" s="221"/>
      <c r="DIQ359" s="221"/>
      <c r="DIR359" s="221"/>
      <c r="DIS359" s="221"/>
      <c r="DIT359" s="221"/>
      <c r="DIU359" s="221"/>
      <c r="DIV359" s="221"/>
      <c r="DIW359" s="221"/>
      <c r="DIX359" s="221"/>
      <c r="DIY359" s="221"/>
      <c r="DIZ359" s="221"/>
      <c r="DJA359" s="221"/>
      <c r="DJB359" s="221"/>
      <c r="DJC359" s="221"/>
      <c r="DJD359" s="221"/>
      <c r="DJE359" s="221"/>
      <c r="DJF359" s="221"/>
      <c r="DJG359" s="221"/>
      <c r="DJH359" s="221"/>
      <c r="DJI359" s="221"/>
      <c r="DJJ359" s="221"/>
      <c r="DJK359" s="221"/>
      <c r="DJL359" s="221"/>
      <c r="DJM359" s="221"/>
      <c r="DJN359" s="221"/>
      <c r="DJO359" s="221"/>
      <c r="DJP359" s="221"/>
      <c r="DJQ359" s="221"/>
      <c r="DJR359" s="221"/>
      <c r="DJS359" s="221"/>
      <c r="DJT359" s="221"/>
      <c r="DJU359" s="221"/>
      <c r="DJV359" s="221"/>
      <c r="DJW359" s="221"/>
      <c r="DJX359" s="221"/>
      <c r="DJY359" s="221"/>
      <c r="DJZ359" s="221"/>
      <c r="DKA359" s="221"/>
      <c r="DKB359" s="221"/>
      <c r="DKC359" s="221"/>
      <c r="DKD359" s="221"/>
      <c r="DKE359" s="221"/>
      <c r="DKF359" s="221"/>
      <c r="DKG359" s="221"/>
      <c r="DKH359" s="221"/>
      <c r="DKI359" s="221"/>
      <c r="DKJ359" s="221"/>
      <c r="DKK359" s="221"/>
      <c r="DKL359" s="221"/>
      <c r="DKM359" s="221"/>
      <c r="DKN359" s="221"/>
      <c r="DKO359" s="221"/>
      <c r="DKP359" s="221"/>
      <c r="DKQ359" s="221"/>
      <c r="DKR359" s="221"/>
      <c r="DKS359" s="221"/>
      <c r="DKT359" s="221"/>
      <c r="DKU359" s="221"/>
      <c r="DKV359" s="221"/>
      <c r="DKW359" s="221"/>
      <c r="DKX359" s="221"/>
      <c r="DKY359" s="221"/>
      <c r="DKZ359" s="221"/>
      <c r="DLA359" s="221"/>
      <c r="DLB359" s="221"/>
      <c r="DLC359" s="221"/>
      <c r="DLD359" s="221"/>
      <c r="DLE359" s="221"/>
      <c r="DLF359" s="221"/>
      <c r="DLG359" s="221"/>
      <c r="DLH359" s="221"/>
      <c r="DLI359" s="221"/>
      <c r="DLJ359" s="221"/>
      <c r="DLK359" s="221"/>
      <c r="DLL359" s="221"/>
      <c r="DLM359" s="221"/>
      <c r="DLN359" s="221"/>
      <c r="DLO359" s="221"/>
      <c r="DLP359" s="221"/>
      <c r="DLQ359" s="221"/>
      <c r="DLR359" s="221"/>
      <c r="DLS359" s="221"/>
      <c r="DLT359" s="221"/>
      <c r="DLU359" s="221"/>
      <c r="DLV359" s="221"/>
      <c r="DLW359" s="221"/>
      <c r="DLX359" s="221"/>
      <c r="DLY359" s="221"/>
      <c r="DLZ359" s="221"/>
      <c r="DMA359" s="221"/>
      <c r="DMB359" s="221"/>
      <c r="DMC359" s="221"/>
      <c r="DMD359" s="221"/>
      <c r="DME359" s="221"/>
      <c r="DMF359" s="221"/>
      <c r="DMG359" s="221"/>
      <c r="DMH359" s="221"/>
      <c r="DMI359" s="221"/>
      <c r="DMJ359" s="221"/>
      <c r="DMK359" s="221"/>
      <c r="DML359" s="221"/>
      <c r="DMM359" s="221"/>
      <c r="DMN359" s="221"/>
      <c r="DMO359" s="221"/>
      <c r="DMP359" s="221"/>
      <c r="DMQ359" s="221"/>
      <c r="DMR359" s="221"/>
      <c r="DMS359" s="221"/>
      <c r="DMT359" s="221"/>
      <c r="DMU359" s="221"/>
      <c r="DMV359" s="221"/>
      <c r="DMW359" s="221"/>
      <c r="DMX359" s="221"/>
      <c r="DMY359" s="221"/>
      <c r="DMZ359" s="221"/>
      <c r="DNA359" s="221"/>
      <c r="DNB359" s="221"/>
      <c r="DNC359" s="221"/>
      <c r="DND359" s="221"/>
      <c r="DNE359" s="221"/>
      <c r="DNF359" s="221"/>
      <c r="DNG359" s="221"/>
      <c r="DNH359" s="221"/>
      <c r="DNI359" s="221"/>
      <c r="DNJ359" s="221"/>
      <c r="DNK359" s="221"/>
      <c r="DNL359" s="221"/>
      <c r="DNM359" s="221"/>
      <c r="DNN359" s="221"/>
      <c r="DNO359" s="221"/>
      <c r="DNP359" s="221"/>
      <c r="DNQ359" s="221"/>
      <c r="DNR359" s="221"/>
      <c r="DNS359" s="221"/>
      <c r="DNT359" s="221"/>
      <c r="DNU359" s="221"/>
      <c r="DNV359" s="221"/>
      <c r="DNW359" s="221"/>
      <c r="DNX359" s="221"/>
      <c r="DNY359" s="221"/>
      <c r="DNZ359" s="221"/>
      <c r="DOA359" s="221"/>
      <c r="DOB359" s="221"/>
      <c r="DOC359" s="221"/>
      <c r="DOD359" s="221"/>
      <c r="DOE359" s="221"/>
      <c r="DOF359" s="221"/>
      <c r="DOG359" s="221"/>
      <c r="DOH359" s="221"/>
      <c r="DOI359" s="221"/>
      <c r="DOJ359" s="221"/>
      <c r="DOK359" s="221"/>
      <c r="DOL359" s="221"/>
      <c r="DOM359" s="221"/>
      <c r="DON359" s="221"/>
      <c r="DOO359" s="221"/>
      <c r="DOP359" s="221"/>
      <c r="DOQ359" s="221"/>
      <c r="DOR359" s="221"/>
      <c r="DOS359" s="221"/>
      <c r="DOT359" s="221"/>
      <c r="DOU359" s="221"/>
      <c r="DOV359" s="221"/>
      <c r="DOW359" s="221"/>
      <c r="DOX359" s="221"/>
      <c r="DOY359" s="221"/>
      <c r="DOZ359" s="221"/>
      <c r="DPA359" s="221"/>
      <c r="DPB359" s="221"/>
      <c r="DPC359" s="221"/>
      <c r="DPD359" s="221"/>
      <c r="DPE359" s="221"/>
      <c r="DPF359" s="221"/>
      <c r="DPG359" s="221"/>
      <c r="DPH359" s="221"/>
      <c r="DPI359" s="221"/>
      <c r="DPJ359" s="221"/>
      <c r="DPK359" s="221"/>
      <c r="DPL359" s="221"/>
      <c r="DPM359" s="221"/>
      <c r="DPN359" s="221"/>
      <c r="DPO359" s="221"/>
      <c r="DPP359" s="221"/>
      <c r="DPQ359" s="221"/>
      <c r="DPR359" s="221"/>
      <c r="DPS359" s="221"/>
      <c r="DPT359" s="221"/>
      <c r="DPU359" s="221"/>
      <c r="DPV359" s="221"/>
      <c r="DPW359" s="221"/>
      <c r="DPX359" s="221"/>
      <c r="DPY359" s="221"/>
      <c r="DPZ359" s="221"/>
      <c r="DQA359" s="221"/>
      <c r="DQB359" s="221"/>
      <c r="DQC359" s="221"/>
      <c r="DQD359" s="221"/>
      <c r="DQE359" s="221"/>
      <c r="DQF359" s="221"/>
      <c r="DQG359" s="221"/>
      <c r="DQH359" s="221"/>
      <c r="DQI359" s="221"/>
      <c r="DQJ359" s="221"/>
      <c r="DQK359" s="221"/>
      <c r="DQL359" s="221"/>
      <c r="DQM359" s="221"/>
      <c r="DQN359" s="221"/>
      <c r="DQO359" s="221"/>
      <c r="DQP359" s="221"/>
      <c r="DQQ359" s="221"/>
      <c r="DQR359" s="221"/>
      <c r="DQS359" s="221"/>
      <c r="DQT359" s="221"/>
      <c r="DQU359" s="221"/>
      <c r="DQV359" s="221"/>
      <c r="DQW359" s="221"/>
      <c r="DQX359" s="221"/>
      <c r="DQY359" s="221"/>
      <c r="DQZ359" s="221"/>
      <c r="DRA359" s="221"/>
      <c r="DRB359" s="221"/>
      <c r="DRC359" s="221"/>
      <c r="DRD359" s="221"/>
      <c r="DRE359" s="221"/>
      <c r="DRF359" s="221"/>
      <c r="DRG359" s="221"/>
      <c r="DRH359" s="221"/>
      <c r="DRI359" s="221"/>
      <c r="DRJ359" s="221"/>
      <c r="DRK359" s="221"/>
      <c r="DRL359" s="221"/>
      <c r="DRM359" s="221"/>
      <c r="DRN359" s="221"/>
      <c r="DRO359" s="221"/>
      <c r="DRP359" s="221"/>
      <c r="DRQ359" s="221"/>
      <c r="DRR359" s="221"/>
      <c r="DRS359" s="221"/>
      <c r="DRT359" s="221"/>
      <c r="DRU359" s="221"/>
      <c r="DRV359" s="221"/>
      <c r="DRW359" s="221"/>
      <c r="DRX359" s="221"/>
      <c r="DRY359" s="221"/>
      <c r="DRZ359" s="221"/>
      <c r="DSA359" s="221"/>
      <c r="DSB359" s="221"/>
      <c r="DSC359" s="221"/>
      <c r="DSD359" s="221"/>
      <c r="DSE359" s="221"/>
      <c r="DSF359" s="221"/>
      <c r="DSG359" s="221"/>
      <c r="DSH359" s="221"/>
      <c r="DSI359" s="221"/>
      <c r="DSJ359" s="221"/>
      <c r="DSK359" s="221"/>
      <c r="DSL359" s="221"/>
      <c r="DSM359" s="221"/>
      <c r="DSN359" s="221"/>
      <c r="DSO359" s="221"/>
      <c r="DSP359" s="221"/>
      <c r="DSQ359" s="221"/>
      <c r="DSR359" s="221"/>
      <c r="DSS359" s="221"/>
      <c r="DST359" s="221"/>
      <c r="DSU359" s="221"/>
      <c r="DSV359" s="221"/>
      <c r="DSW359" s="221"/>
      <c r="DSX359" s="221"/>
      <c r="DSY359" s="221"/>
      <c r="DSZ359" s="221"/>
      <c r="DTA359" s="221"/>
      <c r="DTB359" s="221"/>
      <c r="DTC359" s="221"/>
      <c r="DTD359" s="221"/>
      <c r="DTE359" s="221"/>
      <c r="DTF359" s="221"/>
      <c r="DTG359" s="221"/>
      <c r="DTH359" s="221"/>
      <c r="DTI359" s="221"/>
      <c r="DTJ359" s="221"/>
      <c r="DTK359" s="221"/>
      <c r="DTL359" s="221"/>
      <c r="DTM359" s="221"/>
      <c r="DTN359" s="221"/>
      <c r="DTO359" s="221"/>
      <c r="DTP359" s="221"/>
      <c r="DTQ359" s="221"/>
      <c r="DTR359" s="221"/>
      <c r="DTS359" s="221"/>
      <c r="DTT359" s="221"/>
      <c r="DTU359" s="221"/>
      <c r="DTV359" s="221"/>
      <c r="DTW359" s="221"/>
      <c r="DTX359" s="221"/>
      <c r="DTY359" s="221"/>
      <c r="DTZ359" s="221"/>
      <c r="DUA359" s="221"/>
      <c r="DUB359" s="221"/>
      <c r="DUC359" s="221"/>
      <c r="DUD359" s="221"/>
      <c r="DUE359" s="221"/>
      <c r="DUF359" s="221"/>
      <c r="DUG359" s="221"/>
      <c r="DUH359" s="221"/>
      <c r="DUI359" s="221"/>
      <c r="DUJ359" s="221"/>
      <c r="DUK359" s="221"/>
      <c r="DUL359" s="221"/>
      <c r="DUM359" s="221"/>
      <c r="DUN359" s="221"/>
      <c r="DUO359" s="221"/>
      <c r="DUP359" s="221"/>
      <c r="DUQ359" s="221"/>
      <c r="DUR359" s="221"/>
      <c r="DUS359" s="221"/>
      <c r="DUT359" s="221"/>
      <c r="DUU359" s="221"/>
      <c r="DUV359" s="221"/>
      <c r="DUW359" s="221"/>
      <c r="DUX359" s="221"/>
      <c r="DUY359" s="221"/>
      <c r="DUZ359" s="221"/>
      <c r="DVA359" s="221"/>
      <c r="DVB359" s="221"/>
      <c r="DVC359" s="221"/>
      <c r="DVD359" s="221"/>
      <c r="DVE359" s="221"/>
      <c r="DVF359" s="221"/>
      <c r="DVG359" s="221"/>
      <c r="DVH359" s="221"/>
      <c r="DVI359" s="221"/>
      <c r="DVJ359" s="221"/>
      <c r="DVK359" s="221"/>
      <c r="DVL359" s="221"/>
      <c r="DVM359" s="221"/>
      <c r="DVN359" s="221"/>
      <c r="DVO359" s="221"/>
      <c r="DVP359" s="221"/>
      <c r="DVQ359" s="221"/>
      <c r="DVR359" s="221"/>
      <c r="DVS359" s="221"/>
      <c r="DVT359" s="221"/>
      <c r="DVU359" s="221"/>
      <c r="DVV359" s="221"/>
      <c r="DVW359" s="221"/>
      <c r="DVX359" s="221"/>
      <c r="DVY359" s="221"/>
      <c r="DVZ359" s="221"/>
      <c r="DWA359" s="221"/>
      <c r="DWB359" s="221"/>
      <c r="DWC359" s="221"/>
      <c r="DWD359" s="221"/>
      <c r="DWE359" s="221"/>
      <c r="DWF359" s="221"/>
      <c r="DWG359" s="221"/>
      <c r="DWH359" s="221"/>
      <c r="DWI359" s="221"/>
      <c r="DWJ359" s="221"/>
      <c r="DWK359" s="221"/>
      <c r="DWL359" s="221"/>
      <c r="DWM359" s="221"/>
      <c r="DWN359" s="221"/>
      <c r="DWO359" s="221"/>
      <c r="DWP359" s="221"/>
      <c r="DWQ359" s="221"/>
      <c r="DWR359" s="221"/>
      <c r="DWS359" s="221"/>
      <c r="DWT359" s="221"/>
      <c r="DWU359" s="221"/>
      <c r="DWV359" s="221"/>
      <c r="DWW359" s="221"/>
      <c r="DWX359" s="221"/>
      <c r="DWY359" s="221"/>
      <c r="DWZ359" s="221"/>
      <c r="DXA359" s="221"/>
      <c r="DXB359" s="221"/>
      <c r="DXC359" s="221"/>
      <c r="DXD359" s="221"/>
      <c r="DXE359" s="221"/>
      <c r="DXF359" s="221"/>
      <c r="DXG359" s="221"/>
      <c r="DXH359" s="221"/>
      <c r="DXI359" s="221"/>
      <c r="DXJ359" s="221"/>
      <c r="DXK359" s="221"/>
      <c r="DXL359" s="221"/>
      <c r="DXM359" s="221"/>
      <c r="DXN359" s="221"/>
      <c r="DXO359" s="221"/>
      <c r="DXP359" s="221"/>
      <c r="DXQ359" s="221"/>
      <c r="DXR359" s="221"/>
      <c r="DXS359" s="221"/>
      <c r="DXT359" s="221"/>
      <c r="DXU359" s="221"/>
      <c r="DXV359" s="221"/>
      <c r="DXW359" s="221"/>
      <c r="DXX359" s="221"/>
      <c r="DXY359" s="221"/>
      <c r="DXZ359" s="221"/>
      <c r="DYA359" s="221"/>
      <c r="DYB359" s="221"/>
      <c r="DYC359" s="221"/>
      <c r="DYD359" s="221"/>
      <c r="DYE359" s="221"/>
      <c r="DYF359" s="221"/>
      <c r="DYG359" s="221"/>
      <c r="DYH359" s="221"/>
      <c r="DYI359" s="221"/>
      <c r="DYJ359" s="221"/>
      <c r="DYK359" s="221"/>
      <c r="DYL359" s="221"/>
      <c r="DYM359" s="221"/>
      <c r="DYN359" s="221"/>
      <c r="DYO359" s="221"/>
      <c r="DYP359" s="221"/>
      <c r="DYQ359" s="221"/>
      <c r="DYR359" s="221"/>
      <c r="DYS359" s="221"/>
      <c r="DYT359" s="221"/>
      <c r="DYU359" s="221"/>
      <c r="DYV359" s="221"/>
      <c r="DYW359" s="221"/>
      <c r="DYX359" s="221"/>
      <c r="DYY359" s="221"/>
      <c r="DYZ359" s="221"/>
      <c r="DZA359" s="221"/>
      <c r="DZB359" s="221"/>
      <c r="DZC359" s="221"/>
      <c r="DZD359" s="221"/>
      <c r="DZE359" s="221"/>
      <c r="DZF359" s="221"/>
      <c r="DZG359" s="221"/>
      <c r="DZH359" s="221"/>
      <c r="DZI359" s="221"/>
      <c r="DZJ359" s="221"/>
      <c r="DZK359" s="221"/>
      <c r="DZL359" s="221"/>
      <c r="DZM359" s="221"/>
      <c r="DZN359" s="221"/>
      <c r="DZO359" s="221"/>
      <c r="DZP359" s="221"/>
      <c r="DZQ359" s="221"/>
      <c r="DZR359" s="221"/>
      <c r="DZS359" s="221"/>
      <c r="DZT359" s="221"/>
      <c r="DZU359" s="221"/>
      <c r="DZV359" s="221"/>
      <c r="DZW359" s="221"/>
      <c r="DZX359" s="221"/>
      <c r="DZY359" s="221"/>
      <c r="DZZ359" s="221"/>
      <c r="EAA359" s="221"/>
      <c r="EAB359" s="221"/>
      <c r="EAC359" s="221"/>
      <c r="EAD359" s="221"/>
      <c r="EAE359" s="221"/>
      <c r="EAF359" s="221"/>
      <c r="EAG359" s="221"/>
      <c r="EAH359" s="221"/>
      <c r="EAI359" s="221"/>
      <c r="EAJ359" s="221"/>
      <c r="EAK359" s="221"/>
      <c r="EAL359" s="221"/>
      <c r="EAM359" s="221"/>
      <c r="EAN359" s="221"/>
      <c r="EAO359" s="221"/>
      <c r="EAP359" s="221"/>
      <c r="EAQ359" s="221"/>
      <c r="EAR359" s="221"/>
      <c r="EAS359" s="221"/>
      <c r="EAT359" s="221"/>
      <c r="EAU359" s="221"/>
      <c r="EAV359" s="221"/>
      <c r="EAW359" s="221"/>
      <c r="EAX359" s="221"/>
      <c r="EAY359" s="221"/>
      <c r="EAZ359" s="221"/>
      <c r="EBA359" s="221"/>
      <c r="EBB359" s="221"/>
      <c r="EBC359" s="221"/>
      <c r="EBD359" s="221"/>
      <c r="EBE359" s="221"/>
      <c r="EBF359" s="221"/>
      <c r="EBG359" s="221"/>
      <c r="EBH359" s="221"/>
      <c r="EBI359" s="221"/>
      <c r="EBJ359" s="221"/>
      <c r="EBK359" s="221"/>
      <c r="EBL359" s="221"/>
      <c r="EBM359" s="221"/>
      <c r="EBN359" s="221"/>
      <c r="EBO359" s="221"/>
      <c r="EBP359" s="221"/>
      <c r="EBQ359" s="221"/>
      <c r="EBR359" s="221"/>
      <c r="EBS359" s="221"/>
      <c r="EBT359" s="221"/>
      <c r="EBU359" s="221"/>
      <c r="EBV359" s="221"/>
      <c r="EBW359" s="221"/>
      <c r="EBX359" s="221"/>
      <c r="EBY359" s="221"/>
      <c r="EBZ359" s="221"/>
      <c r="ECA359" s="221"/>
      <c r="ECB359" s="221"/>
      <c r="ECC359" s="221"/>
      <c r="ECD359" s="221"/>
      <c r="ECE359" s="221"/>
      <c r="ECF359" s="221"/>
      <c r="ECG359" s="221"/>
      <c r="ECH359" s="221"/>
      <c r="ECI359" s="221"/>
      <c r="ECJ359" s="221"/>
      <c r="ECK359" s="221"/>
      <c r="ECL359" s="221"/>
      <c r="ECM359" s="221"/>
      <c r="ECN359" s="221"/>
      <c r="ECO359" s="221"/>
      <c r="ECP359" s="221"/>
      <c r="ECQ359" s="221"/>
      <c r="ECR359" s="221"/>
      <c r="ECS359" s="221"/>
      <c r="ECT359" s="221"/>
      <c r="ECU359" s="221"/>
      <c r="ECV359" s="221"/>
      <c r="ECW359" s="221"/>
      <c r="ECX359" s="221"/>
      <c r="ECY359" s="221"/>
      <c r="ECZ359" s="221"/>
      <c r="EDA359" s="221"/>
      <c r="EDB359" s="221"/>
      <c r="EDC359" s="221"/>
      <c r="EDD359" s="221"/>
      <c r="EDE359" s="221"/>
      <c r="EDF359" s="221"/>
      <c r="EDG359" s="221"/>
      <c r="EDH359" s="221"/>
      <c r="EDI359" s="221"/>
      <c r="EDJ359" s="221"/>
      <c r="EDK359" s="221"/>
      <c r="EDL359" s="221"/>
      <c r="EDM359" s="221"/>
      <c r="EDN359" s="221"/>
      <c r="EDO359" s="221"/>
      <c r="EDP359" s="221"/>
      <c r="EDQ359" s="221"/>
      <c r="EDR359" s="221"/>
      <c r="EDS359" s="221"/>
      <c r="EDT359" s="221"/>
      <c r="EDU359" s="221"/>
      <c r="EDV359" s="221"/>
      <c r="EDW359" s="221"/>
      <c r="EDX359" s="221"/>
      <c r="EDY359" s="221"/>
      <c r="EDZ359" s="221"/>
      <c r="EEA359" s="221"/>
      <c r="EEB359" s="221"/>
      <c r="EEC359" s="221"/>
      <c r="EED359" s="221"/>
      <c r="EEE359" s="221"/>
      <c r="EEF359" s="221"/>
      <c r="EEG359" s="221"/>
      <c r="EEH359" s="221"/>
      <c r="EEI359" s="221"/>
      <c r="EEJ359" s="221"/>
      <c r="EEK359" s="221"/>
      <c r="EEL359" s="221"/>
      <c r="EEM359" s="221"/>
      <c r="EEN359" s="221"/>
      <c r="EEO359" s="221"/>
      <c r="EEP359" s="221"/>
      <c r="EEQ359" s="221"/>
      <c r="EER359" s="221"/>
      <c r="EES359" s="221"/>
      <c r="EET359" s="221"/>
      <c r="EEU359" s="221"/>
      <c r="EEV359" s="221"/>
      <c r="EEW359" s="221"/>
      <c r="EEX359" s="221"/>
      <c r="EEY359" s="221"/>
      <c r="EEZ359" s="221"/>
      <c r="EFA359" s="221"/>
      <c r="EFB359" s="221"/>
      <c r="EFC359" s="221"/>
      <c r="EFD359" s="221"/>
      <c r="EFE359" s="221"/>
      <c r="EFF359" s="221"/>
      <c r="EFG359" s="221"/>
      <c r="EFH359" s="221"/>
      <c r="EFI359" s="221"/>
      <c r="EFJ359" s="221"/>
      <c r="EFK359" s="221"/>
      <c r="EFL359" s="221"/>
      <c r="EFM359" s="221"/>
      <c r="EFN359" s="221"/>
      <c r="EFO359" s="221"/>
      <c r="EFP359" s="221"/>
      <c r="EFQ359" s="221"/>
      <c r="EFR359" s="221"/>
      <c r="EFS359" s="221"/>
      <c r="EFT359" s="221"/>
      <c r="EFU359" s="221"/>
      <c r="EFV359" s="221"/>
      <c r="EFW359" s="221"/>
      <c r="EFX359" s="221"/>
      <c r="EFY359" s="221"/>
      <c r="EFZ359" s="221"/>
      <c r="EGA359" s="221"/>
      <c r="EGB359" s="221"/>
      <c r="EGC359" s="221"/>
      <c r="EGD359" s="221"/>
      <c r="EGE359" s="221"/>
      <c r="EGF359" s="221"/>
      <c r="EGG359" s="221"/>
      <c r="EGH359" s="221"/>
      <c r="EGI359" s="221"/>
      <c r="EGJ359" s="221"/>
      <c r="EGK359" s="221"/>
      <c r="EGL359" s="221"/>
      <c r="EGM359" s="221"/>
      <c r="EGN359" s="221"/>
      <c r="EGO359" s="221"/>
      <c r="EGP359" s="221"/>
      <c r="EGQ359" s="221"/>
      <c r="EGR359" s="221"/>
      <c r="EGS359" s="221"/>
      <c r="EGT359" s="221"/>
      <c r="EGU359" s="221"/>
      <c r="EGV359" s="221"/>
      <c r="EGW359" s="221"/>
      <c r="EGX359" s="221"/>
      <c r="EGY359" s="221"/>
      <c r="EGZ359" s="221"/>
      <c r="EHA359" s="221"/>
      <c r="EHB359" s="221"/>
      <c r="EHC359" s="221"/>
      <c r="EHD359" s="221"/>
      <c r="EHE359" s="221"/>
      <c r="EHF359" s="221"/>
      <c r="EHG359" s="221"/>
      <c r="EHH359" s="221"/>
      <c r="EHI359" s="221"/>
      <c r="EHJ359" s="221"/>
      <c r="EHK359" s="221"/>
      <c r="EHL359" s="221"/>
      <c r="EHM359" s="221"/>
      <c r="EHN359" s="221"/>
      <c r="EHO359" s="221"/>
      <c r="EHP359" s="221"/>
      <c r="EHQ359" s="221"/>
      <c r="EHR359" s="221"/>
      <c r="EHS359" s="221"/>
      <c r="EHT359" s="221"/>
      <c r="EHU359" s="221"/>
      <c r="EHV359" s="221"/>
      <c r="EHW359" s="221"/>
      <c r="EHX359" s="221"/>
      <c r="EHY359" s="221"/>
      <c r="EHZ359" s="221"/>
      <c r="EIA359" s="221"/>
      <c r="EIB359" s="221"/>
      <c r="EIC359" s="221"/>
      <c r="EID359" s="221"/>
      <c r="EIE359" s="221"/>
      <c r="EIF359" s="221"/>
      <c r="EIG359" s="221"/>
      <c r="EIH359" s="221"/>
      <c r="EII359" s="221"/>
      <c r="EIJ359" s="221"/>
      <c r="EIK359" s="221"/>
      <c r="EIL359" s="221"/>
      <c r="EIM359" s="221"/>
      <c r="EIN359" s="221"/>
      <c r="EIO359" s="221"/>
      <c r="EIP359" s="221"/>
      <c r="EIQ359" s="221"/>
      <c r="EIR359" s="221"/>
      <c r="EIS359" s="221"/>
      <c r="EIT359" s="221"/>
      <c r="EIU359" s="221"/>
      <c r="EIV359" s="221"/>
      <c r="EIW359" s="221"/>
      <c r="EIX359" s="221"/>
      <c r="EIY359" s="221"/>
      <c r="EIZ359" s="221"/>
      <c r="EJA359" s="221"/>
      <c r="EJB359" s="221"/>
      <c r="EJC359" s="221"/>
      <c r="EJD359" s="221"/>
      <c r="EJE359" s="221"/>
      <c r="EJF359" s="221"/>
      <c r="EJG359" s="221"/>
      <c r="EJH359" s="221"/>
      <c r="EJI359" s="221"/>
      <c r="EJJ359" s="221"/>
      <c r="EJK359" s="221"/>
      <c r="EJL359" s="221"/>
      <c r="EJM359" s="221"/>
      <c r="EJN359" s="221"/>
      <c r="EJO359" s="221"/>
      <c r="EJP359" s="221"/>
      <c r="EJQ359" s="221"/>
      <c r="EJR359" s="221"/>
      <c r="EJS359" s="221"/>
      <c r="EJT359" s="221"/>
      <c r="EJU359" s="221"/>
      <c r="EJV359" s="221"/>
      <c r="EJW359" s="221"/>
      <c r="EJX359" s="221"/>
      <c r="EJY359" s="221"/>
      <c r="EJZ359" s="221"/>
      <c r="EKA359" s="221"/>
      <c r="EKB359" s="221"/>
      <c r="EKC359" s="221"/>
      <c r="EKD359" s="221"/>
      <c r="EKE359" s="221"/>
      <c r="EKF359" s="221"/>
      <c r="EKG359" s="221"/>
      <c r="EKH359" s="221"/>
      <c r="EKI359" s="221"/>
      <c r="EKJ359" s="221"/>
      <c r="EKK359" s="221"/>
      <c r="EKL359" s="221"/>
      <c r="EKM359" s="221"/>
      <c r="EKN359" s="221"/>
      <c r="EKO359" s="221"/>
      <c r="EKP359" s="221"/>
      <c r="EKQ359" s="221"/>
      <c r="EKR359" s="221"/>
      <c r="EKS359" s="221"/>
      <c r="EKT359" s="221"/>
      <c r="EKU359" s="221"/>
      <c r="EKV359" s="221"/>
      <c r="EKW359" s="221"/>
      <c r="EKX359" s="221"/>
      <c r="EKY359" s="221"/>
      <c r="EKZ359" s="221"/>
      <c r="ELA359" s="221"/>
      <c r="ELB359" s="221"/>
      <c r="ELC359" s="221"/>
      <c r="ELD359" s="221"/>
      <c r="ELE359" s="221"/>
      <c r="ELF359" s="221"/>
      <c r="ELG359" s="221"/>
      <c r="ELH359" s="221"/>
      <c r="ELI359" s="221"/>
      <c r="ELJ359" s="221"/>
      <c r="ELK359" s="221"/>
      <c r="ELL359" s="221"/>
      <c r="ELM359" s="221"/>
      <c r="ELN359" s="221"/>
      <c r="ELO359" s="221"/>
      <c r="ELP359" s="221"/>
      <c r="ELQ359" s="221"/>
      <c r="ELR359" s="221"/>
      <c r="ELS359" s="221"/>
      <c r="ELT359" s="221"/>
      <c r="ELU359" s="221"/>
      <c r="ELV359" s="221"/>
      <c r="ELW359" s="221"/>
      <c r="ELX359" s="221"/>
      <c r="ELY359" s="221"/>
      <c r="ELZ359" s="221"/>
      <c r="EMA359" s="221"/>
      <c r="EMB359" s="221"/>
      <c r="EMC359" s="221"/>
      <c r="EMD359" s="221"/>
      <c r="EME359" s="221"/>
      <c r="EMF359" s="221"/>
      <c r="EMG359" s="221"/>
      <c r="EMH359" s="221"/>
      <c r="EMI359" s="221"/>
      <c r="EMJ359" s="221"/>
      <c r="EMK359" s="221"/>
      <c r="EML359" s="221"/>
      <c r="EMM359" s="221"/>
      <c r="EMN359" s="221"/>
      <c r="EMO359" s="221"/>
      <c r="EMP359" s="221"/>
      <c r="EMQ359" s="221"/>
      <c r="EMR359" s="221"/>
      <c r="EMS359" s="221"/>
      <c r="EMT359" s="221"/>
      <c r="EMU359" s="221"/>
      <c r="EMV359" s="221"/>
      <c r="EMW359" s="221"/>
      <c r="EMX359" s="221"/>
      <c r="EMY359" s="221"/>
      <c r="EMZ359" s="221"/>
      <c r="ENA359" s="221"/>
      <c r="ENB359" s="221"/>
      <c r="ENC359" s="221"/>
      <c r="END359" s="221"/>
      <c r="ENE359" s="221"/>
      <c r="ENF359" s="221"/>
      <c r="ENG359" s="221"/>
      <c r="ENH359" s="221"/>
      <c r="ENI359" s="221"/>
      <c r="ENJ359" s="221"/>
      <c r="ENK359" s="221"/>
      <c r="ENL359" s="221"/>
      <c r="ENM359" s="221"/>
      <c r="ENN359" s="221"/>
      <c r="ENO359" s="221"/>
      <c r="ENP359" s="221"/>
      <c r="ENQ359" s="221"/>
      <c r="ENR359" s="221"/>
      <c r="ENS359" s="221"/>
      <c r="ENT359" s="221"/>
      <c r="ENU359" s="221"/>
      <c r="ENV359" s="221"/>
      <c r="ENW359" s="221"/>
      <c r="ENX359" s="221"/>
      <c r="ENY359" s="221"/>
      <c r="ENZ359" s="221"/>
      <c r="EOA359" s="221"/>
      <c r="EOB359" s="221"/>
      <c r="EOC359" s="221"/>
      <c r="EOD359" s="221"/>
      <c r="EOE359" s="221"/>
      <c r="EOF359" s="221"/>
      <c r="EOG359" s="221"/>
      <c r="EOH359" s="221"/>
      <c r="EOI359" s="221"/>
      <c r="EOJ359" s="221"/>
      <c r="EOK359" s="221"/>
      <c r="EOL359" s="221"/>
      <c r="EOM359" s="221"/>
      <c r="EON359" s="221"/>
      <c r="EOO359" s="221"/>
      <c r="EOP359" s="221"/>
      <c r="EOQ359" s="221"/>
      <c r="EOR359" s="221"/>
      <c r="EOS359" s="221"/>
      <c r="EOT359" s="221"/>
      <c r="EOU359" s="221"/>
      <c r="EOV359" s="221"/>
      <c r="EOW359" s="221"/>
      <c r="EOX359" s="221"/>
      <c r="EOY359" s="221"/>
      <c r="EOZ359" s="221"/>
      <c r="EPA359" s="221"/>
      <c r="EPB359" s="221"/>
      <c r="EPC359" s="221"/>
      <c r="EPD359" s="221"/>
      <c r="EPE359" s="221"/>
      <c r="EPF359" s="221"/>
      <c r="EPG359" s="221"/>
      <c r="EPH359" s="221"/>
      <c r="EPI359" s="221"/>
      <c r="EPJ359" s="221"/>
      <c r="EPK359" s="221"/>
      <c r="EPL359" s="221"/>
      <c r="EPM359" s="221"/>
      <c r="EPN359" s="221"/>
      <c r="EPO359" s="221"/>
      <c r="EPP359" s="221"/>
      <c r="EPQ359" s="221"/>
      <c r="EPR359" s="221"/>
      <c r="EPS359" s="221"/>
      <c r="EPT359" s="221"/>
      <c r="EPU359" s="221"/>
      <c r="EPV359" s="221"/>
      <c r="EPW359" s="221"/>
      <c r="EPX359" s="221"/>
      <c r="EPY359" s="221"/>
      <c r="EPZ359" s="221"/>
      <c r="EQA359" s="221"/>
      <c r="EQB359" s="221"/>
      <c r="EQC359" s="221"/>
      <c r="EQD359" s="221"/>
      <c r="EQE359" s="221"/>
      <c r="EQF359" s="221"/>
      <c r="EQG359" s="221"/>
      <c r="EQH359" s="221"/>
      <c r="EQI359" s="221"/>
      <c r="EQJ359" s="221"/>
      <c r="EQK359" s="221"/>
      <c r="EQL359" s="221"/>
      <c r="EQM359" s="221"/>
      <c r="EQN359" s="221"/>
      <c r="EQO359" s="221"/>
      <c r="EQP359" s="221"/>
      <c r="EQQ359" s="221"/>
      <c r="EQR359" s="221"/>
      <c r="EQS359" s="221"/>
      <c r="EQT359" s="221"/>
      <c r="EQU359" s="221"/>
      <c r="EQV359" s="221"/>
      <c r="EQW359" s="221"/>
      <c r="EQX359" s="221"/>
      <c r="EQY359" s="221"/>
      <c r="EQZ359" s="221"/>
      <c r="ERA359" s="221"/>
      <c r="ERB359" s="221"/>
      <c r="ERC359" s="221"/>
      <c r="ERD359" s="221"/>
      <c r="ERE359" s="221"/>
      <c r="ERF359" s="221"/>
      <c r="ERG359" s="221"/>
      <c r="ERH359" s="221"/>
      <c r="ERI359" s="221"/>
      <c r="ERJ359" s="221"/>
      <c r="ERK359" s="221"/>
      <c r="ERL359" s="221"/>
      <c r="ERM359" s="221"/>
      <c r="ERN359" s="221"/>
      <c r="ERO359" s="221"/>
      <c r="ERP359" s="221"/>
      <c r="ERQ359" s="221"/>
      <c r="ERR359" s="221"/>
      <c r="ERS359" s="221"/>
      <c r="ERT359" s="221"/>
      <c r="ERU359" s="221"/>
      <c r="ERV359" s="221"/>
      <c r="ERW359" s="221"/>
      <c r="ERX359" s="221"/>
      <c r="ERY359" s="221"/>
      <c r="ERZ359" s="221"/>
      <c r="ESA359" s="221"/>
      <c r="ESB359" s="221"/>
      <c r="ESC359" s="221"/>
      <c r="ESD359" s="221"/>
      <c r="ESE359" s="221"/>
      <c r="ESF359" s="221"/>
      <c r="ESG359" s="221"/>
      <c r="ESH359" s="221"/>
      <c r="ESI359" s="221"/>
      <c r="ESJ359" s="221"/>
      <c r="ESK359" s="221"/>
      <c r="ESL359" s="221"/>
      <c r="ESM359" s="221"/>
      <c r="ESN359" s="221"/>
      <c r="ESO359" s="221"/>
      <c r="ESP359" s="221"/>
      <c r="ESQ359" s="221"/>
      <c r="ESR359" s="221"/>
      <c r="ESS359" s="221"/>
      <c r="EST359" s="221"/>
      <c r="ESU359" s="221"/>
      <c r="ESV359" s="221"/>
      <c r="ESW359" s="221"/>
      <c r="ESX359" s="221"/>
      <c r="ESY359" s="221"/>
      <c r="ESZ359" s="221"/>
      <c r="ETA359" s="221"/>
      <c r="ETB359" s="221"/>
      <c r="ETC359" s="221"/>
      <c r="ETD359" s="221"/>
      <c r="ETE359" s="221"/>
      <c r="ETF359" s="221"/>
      <c r="ETG359" s="221"/>
      <c r="ETH359" s="221"/>
      <c r="ETI359" s="221"/>
      <c r="ETJ359" s="221"/>
      <c r="ETK359" s="221"/>
      <c r="ETL359" s="221"/>
      <c r="ETM359" s="221"/>
      <c r="ETN359" s="221"/>
      <c r="ETO359" s="221"/>
      <c r="ETP359" s="221"/>
      <c r="ETQ359" s="221"/>
      <c r="ETR359" s="221"/>
      <c r="ETS359" s="221"/>
      <c r="ETT359" s="221"/>
      <c r="ETU359" s="221"/>
      <c r="ETV359" s="221"/>
      <c r="ETW359" s="221"/>
      <c r="ETX359" s="221"/>
      <c r="ETY359" s="221"/>
      <c r="ETZ359" s="221"/>
      <c r="EUA359" s="221"/>
      <c r="EUB359" s="221"/>
      <c r="EUC359" s="221"/>
      <c r="EUD359" s="221"/>
      <c r="EUE359" s="221"/>
      <c r="EUF359" s="221"/>
      <c r="EUG359" s="221"/>
      <c r="EUH359" s="221"/>
      <c r="EUI359" s="221"/>
      <c r="EUJ359" s="221"/>
      <c r="EUK359" s="221"/>
      <c r="EUL359" s="221"/>
      <c r="EUM359" s="221"/>
      <c r="EUN359" s="221"/>
      <c r="EUO359" s="221"/>
      <c r="EUP359" s="221"/>
      <c r="EUQ359" s="221"/>
      <c r="EUR359" s="221"/>
      <c r="EUS359" s="221"/>
      <c r="EUT359" s="221"/>
      <c r="EUU359" s="221"/>
      <c r="EUV359" s="221"/>
      <c r="EUW359" s="221"/>
      <c r="EUX359" s="221"/>
      <c r="EUY359" s="221"/>
      <c r="EUZ359" s="221"/>
      <c r="EVA359" s="221"/>
      <c r="EVB359" s="221"/>
      <c r="EVC359" s="221"/>
      <c r="EVD359" s="221"/>
      <c r="EVE359" s="221"/>
      <c r="EVF359" s="221"/>
      <c r="EVG359" s="221"/>
      <c r="EVH359" s="221"/>
      <c r="EVI359" s="221"/>
      <c r="EVJ359" s="221"/>
      <c r="EVK359" s="221"/>
      <c r="EVL359" s="221"/>
      <c r="EVM359" s="221"/>
      <c r="EVN359" s="221"/>
      <c r="EVO359" s="221"/>
      <c r="EVP359" s="221"/>
      <c r="EVQ359" s="221"/>
      <c r="EVR359" s="221"/>
      <c r="EVS359" s="221"/>
      <c r="EVT359" s="221"/>
      <c r="EVU359" s="221"/>
      <c r="EVV359" s="221"/>
      <c r="EVW359" s="221"/>
      <c r="EVX359" s="221"/>
      <c r="EVY359" s="221"/>
      <c r="EVZ359" s="221"/>
      <c r="EWA359" s="221"/>
      <c r="EWB359" s="221"/>
      <c r="EWC359" s="221"/>
      <c r="EWD359" s="221"/>
      <c r="EWE359" s="221"/>
      <c r="EWF359" s="221"/>
      <c r="EWG359" s="221"/>
      <c r="EWH359" s="221"/>
      <c r="EWI359" s="221"/>
      <c r="EWJ359" s="221"/>
      <c r="EWK359" s="221"/>
      <c r="EWL359" s="221"/>
      <c r="EWM359" s="221"/>
      <c r="EWN359" s="221"/>
      <c r="EWO359" s="221"/>
      <c r="EWP359" s="221"/>
      <c r="EWQ359" s="221"/>
      <c r="EWR359" s="221"/>
      <c r="EWS359" s="221"/>
      <c r="EWT359" s="221"/>
      <c r="EWU359" s="221"/>
      <c r="EWV359" s="221"/>
      <c r="EWW359" s="221"/>
      <c r="EWX359" s="221"/>
      <c r="EWY359" s="221"/>
      <c r="EWZ359" s="221"/>
      <c r="EXA359" s="221"/>
      <c r="EXB359" s="221"/>
      <c r="EXC359" s="221"/>
      <c r="EXD359" s="221"/>
      <c r="EXE359" s="221"/>
      <c r="EXF359" s="221"/>
      <c r="EXG359" s="221"/>
      <c r="EXH359" s="221"/>
      <c r="EXI359" s="221"/>
      <c r="EXJ359" s="221"/>
      <c r="EXK359" s="221"/>
      <c r="EXL359" s="221"/>
      <c r="EXM359" s="221"/>
      <c r="EXN359" s="221"/>
      <c r="EXO359" s="221"/>
      <c r="EXP359" s="221"/>
      <c r="EXQ359" s="221"/>
      <c r="EXR359" s="221"/>
      <c r="EXS359" s="221"/>
      <c r="EXT359" s="221"/>
      <c r="EXU359" s="221"/>
      <c r="EXV359" s="221"/>
      <c r="EXW359" s="221"/>
      <c r="EXX359" s="221"/>
      <c r="EXY359" s="221"/>
      <c r="EXZ359" s="221"/>
      <c r="EYA359" s="221"/>
      <c r="EYB359" s="221"/>
      <c r="EYC359" s="221"/>
      <c r="EYD359" s="221"/>
      <c r="EYE359" s="221"/>
      <c r="EYF359" s="221"/>
      <c r="EYG359" s="221"/>
      <c r="EYH359" s="221"/>
      <c r="EYI359" s="221"/>
      <c r="EYJ359" s="221"/>
      <c r="EYK359" s="221"/>
      <c r="EYL359" s="221"/>
      <c r="EYM359" s="221"/>
      <c r="EYN359" s="221"/>
      <c r="EYO359" s="221"/>
      <c r="EYP359" s="221"/>
      <c r="EYQ359" s="221"/>
      <c r="EYR359" s="221"/>
      <c r="EYS359" s="221"/>
      <c r="EYT359" s="221"/>
      <c r="EYU359" s="221"/>
      <c r="EYV359" s="221"/>
      <c r="EYW359" s="221"/>
      <c r="EYX359" s="221"/>
      <c r="EYY359" s="221"/>
      <c r="EYZ359" s="221"/>
      <c r="EZA359" s="221"/>
      <c r="EZB359" s="221"/>
      <c r="EZC359" s="221"/>
      <c r="EZD359" s="221"/>
      <c r="EZE359" s="221"/>
      <c r="EZF359" s="221"/>
      <c r="EZG359" s="221"/>
      <c r="EZH359" s="221"/>
      <c r="EZI359" s="221"/>
      <c r="EZJ359" s="221"/>
      <c r="EZK359" s="221"/>
      <c r="EZL359" s="221"/>
      <c r="EZM359" s="221"/>
      <c r="EZN359" s="221"/>
      <c r="EZO359" s="221"/>
      <c r="EZP359" s="221"/>
      <c r="EZQ359" s="221"/>
      <c r="EZR359" s="221"/>
      <c r="EZS359" s="221"/>
      <c r="EZT359" s="221"/>
      <c r="EZU359" s="221"/>
      <c r="EZV359" s="221"/>
      <c r="EZW359" s="221"/>
      <c r="EZX359" s="221"/>
      <c r="EZY359" s="221"/>
      <c r="EZZ359" s="221"/>
      <c r="FAA359" s="221"/>
      <c r="FAB359" s="221"/>
      <c r="FAC359" s="221"/>
      <c r="FAD359" s="221"/>
      <c r="FAE359" s="221"/>
      <c r="FAF359" s="221"/>
      <c r="FAG359" s="221"/>
      <c r="FAH359" s="221"/>
      <c r="FAI359" s="221"/>
      <c r="FAJ359" s="221"/>
      <c r="FAK359" s="221"/>
      <c r="FAL359" s="221"/>
      <c r="FAM359" s="221"/>
      <c r="FAN359" s="221"/>
      <c r="FAO359" s="221"/>
      <c r="FAP359" s="221"/>
      <c r="FAQ359" s="221"/>
      <c r="FAR359" s="221"/>
      <c r="FAS359" s="221"/>
      <c r="FAT359" s="221"/>
      <c r="FAU359" s="221"/>
      <c r="FAV359" s="221"/>
      <c r="FAW359" s="221"/>
      <c r="FAX359" s="221"/>
      <c r="FAY359" s="221"/>
      <c r="FAZ359" s="221"/>
      <c r="FBA359" s="221"/>
      <c r="FBB359" s="221"/>
      <c r="FBC359" s="221"/>
      <c r="FBD359" s="221"/>
      <c r="FBE359" s="221"/>
      <c r="FBF359" s="221"/>
      <c r="FBG359" s="221"/>
      <c r="FBH359" s="221"/>
      <c r="FBI359" s="221"/>
      <c r="FBJ359" s="221"/>
      <c r="FBK359" s="221"/>
      <c r="FBL359" s="221"/>
      <c r="FBM359" s="221"/>
      <c r="FBN359" s="221"/>
      <c r="FBO359" s="221"/>
      <c r="FBP359" s="221"/>
      <c r="FBQ359" s="221"/>
      <c r="FBR359" s="221"/>
      <c r="FBS359" s="221"/>
      <c r="FBT359" s="221"/>
      <c r="FBU359" s="221"/>
      <c r="FBV359" s="221"/>
      <c r="FBW359" s="221"/>
      <c r="FBX359" s="221"/>
      <c r="FBY359" s="221"/>
      <c r="FBZ359" s="221"/>
      <c r="FCA359" s="221"/>
      <c r="FCB359" s="221"/>
      <c r="FCC359" s="221"/>
      <c r="FCD359" s="221"/>
      <c r="FCE359" s="221"/>
      <c r="FCF359" s="221"/>
      <c r="FCG359" s="221"/>
      <c r="FCH359" s="221"/>
      <c r="FCI359" s="221"/>
      <c r="FCJ359" s="221"/>
      <c r="FCK359" s="221"/>
      <c r="FCL359" s="221"/>
      <c r="FCM359" s="221"/>
      <c r="FCN359" s="221"/>
      <c r="FCO359" s="221"/>
      <c r="FCP359" s="221"/>
      <c r="FCQ359" s="221"/>
      <c r="FCR359" s="221"/>
      <c r="FCS359" s="221"/>
      <c r="FCT359" s="221"/>
      <c r="FCU359" s="221"/>
      <c r="FCV359" s="221"/>
      <c r="FCW359" s="221"/>
      <c r="FCX359" s="221"/>
      <c r="FCY359" s="221"/>
      <c r="FCZ359" s="221"/>
      <c r="FDA359" s="221"/>
      <c r="FDB359" s="221"/>
      <c r="FDC359" s="221"/>
      <c r="FDD359" s="221"/>
      <c r="FDE359" s="221"/>
      <c r="FDF359" s="221"/>
      <c r="FDG359" s="221"/>
      <c r="FDH359" s="221"/>
      <c r="FDI359" s="221"/>
      <c r="FDJ359" s="221"/>
      <c r="FDK359" s="221"/>
      <c r="FDL359" s="221"/>
      <c r="FDM359" s="221"/>
      <c r="FDN359" s="221"/>
      <c r="FDO359" s="221"/>
      <c r="FDP359" s="221"/>
      <c r="FDQ359" s="221"/>
      <c r="FDR359" s="221"/>
      <c r="FDS359" s="221"/>
      <c r="FDT359" s="221"/>
      <c r="FDU359" s="221"/>
      <c r="FDV359" s="221"/>
      <c r="FDW359" s="221"/>
      <c r="FDX359" s="221"/>
      <c r="FDY359" s="221"/>
      <c r="FDZ359" s="221"/>
      <c r="FEA359" s="221"/>
      <c r="FEB359" s="221"/>
      <c r="FEC359" s="221"/>
      <c r="FED359" s="221"/>
      <c r="FEE359" s="221"/>
      <c r="FEF359" s="221"/>
      <c r="FEG359" s="221"/>
      <c r="FEH359" s="221"/>
      <c r="FEI359" s="221"/>
      <c r="FEJ359" s="221"/>
      <c r="FEK359" s="221"/>
      <c r="FEL359" s="221"/>
      <c r="FEM359" s="221"/>
      <c r="FEN359" s="221"/>
      <c r="FEO359" s="221"/>
      <c r="FEP359" s="221"/>
      <c r="FEQ359" s="221"/>
      <c r="FER359" s="221"/>
      <c r="FES359" s="221"/>
      <c r="FET359" s="221"/>
      <c r="FEU359" s="221"/>
      <c r="FEV359" s="221"/>
      <c r="FEW359" s="221"/>
      <c r="FEX359" s="221"/>
      <c r="FEY359" s="221"/>
      <c r="FEZ359" s="221"/>
      <c r="FFA359" s="221"/>
      <c r="FFB359" s="221"/>
      <c r="FFC359" s="221"/>
      <c r="FFD359" s="221"/>
      <c r="FFE359" s="221"/>
      <c r="FFF359" s="221"/>
      <c r="FFG359" s="221"/>
      <c r="FFH359" s="221"/>
      <c r="FFI359" s="221"/>
      <c r="FFJ359" s="221"/>
      <c r="FFK359" s="221"/>
      <c r="FFL359" s="221"/>
      <c r="FFM359" s="221"/>
      <c r="FFN359" s="221"/>
      <c r="FFO359" s="221"/>
      <c r="FFP359" s="221"/>
      <c r="FFQ359" s="221"/>
      <c r="FFR359" s="221"/>
      <c r="FFS359" s="221"/>
      <c r="FFT359" s="221"/>
      <c r="FFU359" s="221"/>
      <c r="FFV359" s="221"/>
      <c r="FFW359" s="221"/>
      <c r="FFX359" s="221"/>
      <c r="FFY359" s="221"/>
      <c r="FFZ359" s="221"/>
      <c r="FGA359" s="221"/>
      <c r="FGB359" s="221"/>
      <c r="FGC359" s="221"/>
      <c r="FGD359" s="221"/>
      <c r="FGE359" s="221"/>
      <c r="FGF359" s="221"/>
      <c r="FGG359" s="221"/>
      <c r="FGH359" s="221"/>
      <c r="FGI359" s="221"/>
      <c r="FGJ359" s="221"/>
      <c r="FGK359" s="221"/>
      <c r="FGL359" s="221"/>
      <c r="FGM359" s="221"/>
      <c r="FGN359" s="221"/>
      <c r="FGO359" s="221"/>
      <c r="FGP359" s="221"/>
      <c r="FGQ359" s="221"/>
      <c r="FGR359" s="221"/>
      <c r="FGS359" s="221"/>
      <c r="FGT359" s="221"/>
      <c r="FGU359" s="221"/>
      <c r="FGV359" s="221"/>
      <c r="FGW359" s="221"/>
      <c r="FGX359" s="221"/>
      <c r="FGY359" s="221"/>
      <c r="FGZ359" s="221"/>
      <c r="FHA359" s="221"/>
      <c r="FHB359" s="221"/>
      <c r="FHC359" s="221"/>
      <c r="FHD359" s="221"/>
      <c r="FHE359" s="221"/>
      <c r="FHF359" s="221"/>
      <c r="FHG359" s="221"/>
      <c r="FHH359" s="221"/>
      <c r="FHI359" s="221"/>
      <c r="FHJ359" s="221"/>
      <c r="FHK359" s="221"/>
      <c r="FHL359" s="221"/>
      <c r="FHM359" s="221"/>
      <c r="FHN359" s="221"/>
      <c r="FHO359" s="221"/>
      <c r="FHP359" s="221"/>
      <c r="FHQ359" s="221"/>
      <c r="FHR359" s="221"/>
      <c r="FHS359" s="221"/>
      <c r="FHT359" s="221"/>
      <c r="FHU359" s="221"/>
      <c r="FHV359" s="221"/>
      <c r="FHW359" s="221"/>
      <c r="FHX359" s="221"/>
      <c r="FHY359" s="221"/>
      <c r="FHZ359" s="221"/>
      <c r="FIA359" s="221"/>
      <c r="FIB359" s="221"/>
      <c r="FIC359" s="221"/>
      <c r="FID359" s="221"/>
      <c r="FIE359" s="221"/>
      <c r="FIF359" s="221"/>
      <c r="FIG359" s="221"/>
      <c r="FIH359" s="221"/>
      <c r="FII359" s="221"/>
      <c r="FIJ359" s="221"/>
      <c r="FIK359" s="221"/>
      <c r="FIL359" s="221"/>
      <c r="FIM359" s="221"/>
      <c r="FIN359" s="221"/>
      <c r="FIO359" s="221"/>
      <c r="FIP359" s="221"/>
      <c r="FIQ359" s="221"/>
      <c r="FIR359" s="221"/>
      <c r="FIS359" s="221"/>
      <c r="FIT359" s="221"/>
      <c r="FIU359" s="221"/>
      <c r="FIV359" s="221"/>
      <c r="FIW359" s="221"/>
      <c r="FIX359" s="221"/>
      <c r="FIY359" s="221"/>
      <c r="FIZ359" s="221"/>
      <c r="FJA359" s="221"/>
      <c r="FJB359" s="221"/>
      <c r="FJC359" s="221"/>
      <c r="FJD359" s="221"/>
      <c r="FJE359" s="221"/>
      <c r="FJF359" s="221"/>
      <c r="FJG359" s="221"/>
      <c r="FJH359" s="221"/>
      <c r="FJI359" s="221"/>
      <c r="FJJ359" s="221"/>
      <c r="FJK359" s="221"/>
      <c r="FJL359" s="221"/>
      <c r="FJM359" s="221"/>
      <c r="FJN359" s="221"/>
      <c r="FJO359" s="221"/>
      <c r="FJP359" s="221"/>
      <c r="FJQ359" s="221"/>
      <c r="FJR359" s="221"/>
      <c r="FJS359" s="221"/>
      <c r="FJT359" s="221"/>
      <c r="FJU359" s="221"/>
      <c r="FJV359" s="221"/>
      <c r="FJW359" s="221"/>
      <c r="FJX359" s="221"/>
      <c r="FJY359" s="221"/>
      <c r="FJZ359" s="221"/>
      <c r="FKA359" s="221"/>
      <c r="FKB359" s="221"/>
      <c r="FKC359" s="221"/>
      <c r="FKD359" s="221"/>
      <c r="FKE359" s="221"/>
      <c r="FKF359" s="221"/>
      <c r="FKG359" s="221"/>
      <c r="FKH359" s="221"/>
      <c r="FKI359" s="221"/>
      <c r="FKJ359" s="221"/>
      <c r="FKK359" s="221"/>
      <c r="FKL359" s="221"/>
      <c r="FKM359" s="221"/>
      <c r="FKN359" s="221"/>
      <c r="FKO359" s="221"/>
      <c r="FKP359" s="221"/>
      <c r="FKQ359" s="221"/>
      <c r="FKR359" s="221"/>
      <c r="FKS359" s="221"/>
      <c r="FKT359" s="221"/>
      <c r="FKU359" s="221"/>
      <c r="FKV359" s="221"/>
      <c r="FKW359" s="221"/>
      <c r="FKX359" s="221"/>
      <c r="FKY359" s="221"/>
      <c r="FKZ359" s="221"/>
      <c r="FLA359" s="221"/>
      <c r="FLB359" s="221"/>
      <c r="FLC359" s="221"/>
      <c r="FLD359" s="221"/>
      <c r="FLE359" s="221"/>
      <c r="FLF359" s="221"/>
      <c r="FLG359" s="221"/>
      <c r="FLH359" s="221"/>
      <c r="FLI359" s="221"/>
      <c r="FLJ359" s="221"/>
      <c r="FLK359" s="221"/>
      <c r="FLL359" s="221"/>
      <c r="FLM359" s="221"/>
      <c r="FLN359" s="221"/>
      <c r="FLO359" s="221"/>
      <c r="FLP359" s="221"/>
      <c r="FLQ359" s="221"/>
      <c r="FLR359" s="221"/>
      <c r="FLS359" s="221"/>
      <c r="FLT359" s="221"/>
      <c r="FLU359" s="221"/>
      <c r="FLV359" s="221"/>
      <c r="FLW359" s="221"/>
      <c r="FLX359" s="221"/>
      <c r="FLY359" s="221"/>
      <c r="FLZ359" s="221"/>
      <c r="FMA359" s="221"/>
      <c r="FMB359" s="221"/>
      <c r="FMC359" s="221"/>
      <c r="FMD359" s="221"/>
      <c r="FME359" s="221"/>
      <c r="FMF359" s="221"/>
      <c r="FMG359" s="221"/>
      <c r="FMH359" s="221"/>
      <c r="FMI359" s="221"/>
      <c r="FMJ359" s="221"/>
      <c r="FMK359" s="221"/>
      <c r="FML359" s="221"/>
      <c r="FMM359" s="221"/>
      <c r="FMN359" s="221"/>
      <c r="FMO359" s="221"/>
      <c r="FMP359" s="221"/>
      <c r="FMQ359" s="221"/>
      <c r="FMR359" s="221"/>
      <c r="FMS359" s="221"/>
      <c r="FMT359" s="221"/>
      <c r="FMU359" s="221"/>
      <c r="FMV359" s="221"/>
      <c r="FMW359" s="221"/>
      <c r="FMX359" s="221"/>
      <c r="FMY359" s="221"/>
      <c r="FMZ359" s="221"/>
      <c r="FNA359" s="221"/>
      <c r="FNB359" s="221"/>
      <c r="FNC359" s="221"/>
      <c r="FND359" s="221"/>
      <c r="FNE359" s="221"/>
      <c r="FNF359" s="221"/>
      <c r="FNG359" s="221"/>
      <c r="FNH359" s="221"/>
      <c r="FNI359" s="221"/>
      <c r="FNJ359" s="221"/>
      <c r="FNK359" s="221"/>
      <c r="FNL359" s="221"/>
      <c r="FNM359" s="221"/>
      <c r="FNN359" s="221"/>
      <c r="FNO359" s="221"/>
      <c r="FNP359" s="221"/>
      <c r="FNQ359" s="221"/>
      <c r="FNR359" s="221"/>
      <c r="FNS359" s="221"/>
      <c r="FNT359" s="221"/>
      <c r="FNU359" s="221"/>
      <c r="FNV359" s="221"/>
      <c r="FNW359" s="221"/>
      <c r="FNX359" s="221"/>
      <c r="FNY359" s="221"/>
      <c r="FNZ359" s="221"/>
      <c r="FOA359" s="221"/>
      <c r="FOB359" s="221"/>
      <c r="FOC359" s="221"/>
      <c r="FOD359" s="221"/>
      <c r="FOE359" s="221"/>
      <c r="FOF359" s="221"/>
      <c r="FOG359" s="221"/>
      <c r="FOH359" s="221"/>
      <c r="FOI359" s="221"/>
      <c r="FOJ359" s="221"/>
      <c r="FOK359" s="221"/>
      <c r="FOL359" s="221"/>
      <c r="FOM359" s="221"/>
      <c r="FON359" s="221"/>
      <c r="FOO359" s="221"/>
      <c r="FOP359" s="221"/>
      <c r="FOQ359" s="221"/>
      <c r="FOR359" s="221"/>
      <c r="FOS359" s="221"/>
      <c r="FOT359" s="221"/>
      <c r="FOU359" s="221"/>
      <c r="FOV359" s="221"/>
      <c r="FOW359" s="221"/>
      <c r="FOX359" s="221"/>
      <c r="FOY359" s="221"/>
      <c r="FOZ359" s="221"/>
      <c r="FPA359" s="221"/>
      <c r="FPB359" s="221"/>
      <c r="FPC359" s="221"/>
      <c r="FPD359" s="221"/>
      <c r="FPE359" s="221"/>
      <c r="FPF359" s="221"/>
      <c r="FPG359" s="221"/>
      <c r="FPH359" s="221"/>
      <c r="FPI359" s="221"/>
      <c r="FPJ359" s="221"/>
      <c r="FPK359" s="221"/>
      <c r="FPL359" s="221"/>
      <c r="FPM359" s="221"/>
      <c r="FPN359" s="221"/>
      <c r="FPO359" s="221"/>
      <c r="FPP359" s="221"/>
      <c r="FPQ359" s="221"/>
      <c r="FPR359" s="221"/>
      <c r="FPS359" s="221"/>
      <c r="FPT359" s="221"/>
      <c r="FPU359" s="221"/>
      <c r="FPV359" s="221"/>
      <c r="FPW359" s="221"/>
      <c r="FPX359" s="221"/>
      <c r="FPY359" s="221"/>
      <c r="FPZ359" s="221"/>
      <c r="FQA359" s="221"/>
      <c r="FQB359" s="221"/>
      <c r="FQC359" s="221"/>
      <c r="FQD359" s="221"/>
      <c r="FQE359" s="221"/>
      <c r="FQF359" s="221"/>
      <c r="FQG359" s="221"/>
      <c r="FQH359" s="221"/>
      <c r="FQI359" s="221"/>
      <c r="FQJ359" s="221"/>
      <c r="FQK359" s="221"/>
      <c r="FQL359" s="221"/>
      <c r="FQM359" s="221"/>
      <c r="FQN359" s="221"/>
      <c r="FQO359" s="221"/>
      <c r="FQP359" s="221"/>
      <c r="FQQ359" s="221"/>
      <c r="FQR359" s="221"/>
      <c r="FQS359" s="221"/>
      <c r="FQT359" s="221"/>
      <c r="FQU359" s="221"/>
      <c r="FQV359" s="221"/>
      <c r="FQW359" s="221"/>
      <c r="FQX359" s="221"/>
      <c r="FQY359" s="221"/>
      <c r="FQZ359" s="221"/>
      <c r="FRA359" s="221"/>
      <c r="FRB359" s="221"/>
      <c r="FRC359" s="221"/>
      <c r="FRD359" s="221"/>
      <c r="FRE359" s="221"/>
      <c r="FRF359" s="221"/>
      <c r="FRG359" s="221"/>
      <c r="FRH359" s="221"/>
      <c r="FRI359" s="221"/>
      <c r="FRJ359" s="221"/>
      <c r="FRK359" s="221"/>
      <c r="FRL359" s="221"/>
      <c r="FRM359" s="221"/>
      <c r="FRN359" s="221"/>
      <c r="FRO359" s="221"/>
      <c r="FRP359" s="221"/>
      <c r="FRQ359" s="221"/>
      <c r="FRR359" s="221"/>
      <c r="FRS359" s="221"/>
      <c r="FRT359" s="221"/>
      <c r="FRU359" s="221"/>
      <c r="FRV359" s="221"/>
      <c r="FRW359" s="221"/>
      <c r="FRX359" s="221"/>
      <c r="FRY359" s="221"/>
      <c r="FRZ359" s="221"/>
      <c r="FSA359" s="221"/>
      <c r="FSB359" s="221"/>
      <c r="FSC359" s="221"/>
      <c r="FSD359" s="221"/>
      <c r="FSE359" s="221"/>
      <c r="FSF359" s="221"/>
      <c r="FSG359" s="221"/>
      <c r="FSH359" s="221"/>
      <c r="FSI359" s="221"/>
      <c r="FSJ359" s="221"/>
      <c r="FSK359" s="221"/>
      <c r="FSL359" s="221"/>
      <c r="FSM359" s="221"/>
      <c r="FSN359" s="221"/>
      <c r="FSO359" s="221"/>
      <c r="FSP359" s="221"/>
      <c r="FSQ359" s="221"/>
      <c r="FSR359" s="221"/>
      <c r="FSS359" s="221"/>
      <c r="FST359" s="221"/>
      <c r="FSU359" s="221"/>
      <c r="FSV359" s="221"/>
      <c r="FSW359" s="221"/>
      <c r="FSX359" s="221"/>
      <c r="FSY359" s="221"/>
      <c r="FSZ359" s="221"/>
      <c r="FTA359" s="221"/>
      <c r="FTB359" s="221"/>
      <c r="FTC359" s="221"/>
      <c r="FTD359" s="221"/>
      <c r="FTE359" s="221"/>
      <c r="FTF359" s="221"/>
      <c r="FTG359" s="221"/>
      <c r="FTH359" s="221"/>
      <c r="FTI359" s="221"/>
      <c r="FTJ359" s="221"/>
      <c r="FTK359" s="221"/>
      <c r="FTL359" s="221"/>
      <c r="FTM359" s="221"/>
      <c r="FTN359" s="221"/>
      <c r="FTO359" s="221"/>
      <c r="FTP359" s="221"/>
      <c r="FTQ359" s="221"/>
      <c r="FTR359" s="221"/>
      <c r="FTS359" s="221"/>
      <c r="FTT359" s="221"/>
      <c r="FTU359" s="221"/>
      <c r="FTV359" s="221"/>
      <c r="FTW359" s="221"/>
      <c r="FTX359" s="221"/>
      <c r="FTY359" s="221"/>
      <c r="FTZ359" s="221"/>
      <c r="FUA359" s="221"/>
      <c r="FUB359" s="221"/>
      <c r="FUC359" s="221"/>
      <c r="FUD359" s="221"/>
      <c r="FUE359" s="221"/>
      <c r="FUF359" s="221"/>
      <c r="FUG359" s="221"/>
      <c r="FUH359" s="221"/>
      <c r="FUI359" s="221"/>
      <c r="FUJ359" s="221"/>
      <c r="FUK359" s="221"/>
      <c r="FUL359" s="221"/>
      <c r="FUM359" s="221"/>
      <c r="FUN359" s="221"/>
      <c r="FUO359" s="221"/>
      <c r="FUP359" s="221"/>
      <c r="FUQ359" s="221"/>
      <c r="FUR359" s="221"/>
      <c r="FUS359" s="221"/>
      <c r="FUT359" s="221"/>
      <c r="FUU359" s="221"/>
      <c r="FUV359" s="221"/>
      <c r="FUW359" s="221"/>
      <c r="FUX359" s="221"/>
      <c r="FUY359" s="221"/>
      <c r="FUZ359" s="221"/>
      <c r="FVA359" s="221"/>
      <c r="FVB359" s="221"/>
      <c r="FVC359" s="221"/>
      <c r="FVD359" s="221"/>
      <c r="FVE359" s="221"/>
      <c r="FVF359" s="221"/>
      <c r="FVG359" s="221"/>
      <c r="FVH359" s="221"/>
      <c r="FVI359" s="221"/>
      <c r="FVJ359" s="221"/>
      <c r="FVK359" s="221"/>
      <c r="FVL359" s="221"/>
      <c r="FVM359" s="221"/>
      <c r="FVN359" s="221"/>
      <c r="FVO359" s="221"/>
      <c r="FVP359" s="221"/>
      <c r="FVQ359" s="221"/>
      <c r="FVR359" s="221"/>
      <c r="FVS359" s="221"/>
      <c r="FVT359" s="221"/>
      <c r="FVU359" s="221"/>
      <c r="FVV359" s="221"/>
      <c r="FVW359" s="221"/>
      <c r="FVX359" s="221"/>
      <c r="FVY359" s="221"/>
      <c r="FVZ359" s="221"/>
      <c r="FWA359" s="221"/>
      <c r="FWB359" s="221"/>
      <c r="FWC359" s="221"/>
      <c r="FWD359" s="221"/>
      <c r="FWE359" s="221"/>
      <c r="FWF359" s="221"/>
      <c r="FWG359" s="221"/>
      <c r="FWH359" s="221"/>
      <c r="FWI359" s="221"/>
      <c r="FWJ359" s="221"/>
      <c r="FWK359" s="221"/>
      <c r="FWL359" s="221"/>
      <c r="FWM359" s="221"/>
      <c r="FWN359" s="221"/>
      <c r="FWO359" s="221"/>
      <c r="FWP359" s="221"/>
      <c r="FWQ359" s="221"/>
      <c r="FWR359" s="221"/>
      <c r="FWS359" s="221"/>
      <c r="FWT359" s="221"/>
      <c r="FWU359" s="221"/>
      <c r="FWV359" s="221"/>
      <c r="FWW359" s="221"/>
      <c r="FWX359" s="221"/>
      <c r="FWY359" s="221"/>
      <c r="FWZ359" s="221"/>
      <c r="FXA359" s="221"/>
      <c r="FXB359" s="221"/>
      <c r="FXC359" s="221"/>
      <c r="FXD359" s="221"/>
      <c r="FXE359" s="221"/>
      <c r="FXF359" s="221"/>
      <c r="FXG359" s="221"/>
      <c r="FXH359" s="221"/>
      <c r="FXI359" s="221"/>
      <c r="FXJ359" s="221"/>
      <c r="FXK359" s="221"/>
      <c r="FXL359" s="221"/>
      <c r="FXM359" s="221"/>
      <c r="FXN359" s="221"/>
      <c r="FXO359" s="221"/>
      <c r="FXP359" s="221"/>
      <c r="FXQ359" s="221"/>
      <c r="FXR359" s="221"/>
      <c r="FXS359" s="221"/>
      <c r="FXT359" s="221"/>
      <c r="FXU359" s="221"/>
      <c r="FXV359" s="221"/>
      <c r="FXW359" s="221"/>
      <c r="FXX359" s="221"/>
      <c r="FXY359" s="221"/>
      <c r="FXZ359" s="221"/>
      <c r="FYA359" s="221"/>
      <c r="FYB359" s="221"/>
      <c r="FYC359" s="221"/>
      <c r="FYD359" s="221"/>
      <c r="FYE359" s="221"/>
      <c r="FYF359" s="221"/>
      <c r="FYG359" s="221"/>
      <c r="FYH359" s="221"/>
      <c r="FYI359" s="221"/>
      <c r="FYJ359" s="221"/>
      <c r="FYK359" s="221"/>
      <c r="FYL359" s="221"/>
      <c r="FYM359" s="221"/>
      <c r="FYN359" s="221"/>
      <c r="FYO359" s="221"/>
      <c r="FYP359" s="221"/>
      <c r="FYQ359" s="221"/>
      <c r="FYR359" s="221"/>
      <c r="FYS359" s="221"/>
      <c r="FYT359" s="221"/>
      <c r="FYU359" s="221"/>
      <c r="FYV359" s="221"/>
      <c r="FYW359" s="221"/>
      <c r="FYX359" s="221"/>
      <c r="FYY359" s="221"/>
      <c r="FYZ359" s="221"/>
      <c r="FZA359" s="221"/>
      <c r="FZB359" s="221"/>
      <c r="FZC359" s="221"/>
      <c r="FZD359" s="221"/>
      <c r="FZE359" s="221"/>
      <c r="FZF359" s="221"/>
      <c r="FZG359" s="221"/>
      <c r="FZH359" s="221"/>
      <c r="FZI359" s="221"/>
      <c r="FZJ359" s="221"/>
      <c r="FZK359" s="221"/>
      <c r="FZL359" s="221"/>
      <c r="FZM359" s="221"/>
      <c r="FZN359" s="221"/>
      <c r="FZO359" s="221"/>
      <c r="FZP359" s="221"/>
      <c r="FZQ359" s="221"/>
      <c r="FZR359" s="221"/>
      <c r="FZS359" s="221"/>
      <c r="FZT359" s="221"/>
      <c r="FZU359" s="221"/>
      <c r="FZV359" s="221"/>
      <c r="FZW359" s="221"/>
      <c r="FZX359" s="221"/>
      <c r="FZY359" s="221"/>
      <c r="FZZ359" s="221"/>
      <c r="GAA359" s="221"/>
      <c r="GAB359" s="221"/>
      <c r="GAC359" s="221"/>
      <c r="GAD359" s="221"/>
      <c r="GAE359" s="221"/>
      <c r="GAF359" s="221"/>
      <c r="GAG359" s="221"/>
      <c r="GAH359" s="221"/>
      <c r="GAI359" s="221"/>
      <c r="GAJ359" s="221"/>
      <c r="GAK359" s="221"/>
      <c r="GAL359" s="221"/>
      <c r="GAM359" s="221"/>
      <c r="GAN359" s="221"/>
      <c r="GAO359" s="221"/>
      <c r="GAP359" s="221"/>
      <c r="GAQ359" s="221"/>
      <c r="GAR359" s="221"/>
      <c r="GAS359" s="221"/>
      <c r="GAT359" s="221"/>
      <c r="GAU359" s="221"/>
      <c r="GAV359" s="221"/>
      <c r="GAW359" s="221"/>
      <c r="GAX359" s="221"/>
      <c r="GAY359" s="221"/>
      <c r="GAZ359" s="221"/>
      <c r="GBA359" s="221"/>
      <c r="GBB359" s="221"/>
      <c r="GBC359" s="221"/>
      <c r="GBD359" s="221"/>
      <c r="GBE359" s="221"/>
      <c r="GBF359" s="221"/>
      <c r="GBG359" s="221"/>
      <c r="GBH359" s="221"/>
      <c r="GBI359" s="221"/>
      <c r="GBJ359" s="221"/>
      <c r="GBK359" s="221"/>
      <c r="GBL359" s="221"/>
      <c r="GBM359" s="221"/>
      <c r="GBN359" s="221"/>
      <c r="GBO359" s="221"/>
      <c r="GBP359" s="221"/>
      <c r="GBQ359" s="221"/>
      <c r="GBR359" s="221"/>
      <c r="GBS359" s="221"/>
      <c r="GBT359" s="221"/>
      <c r="GBU359" s="221"/>
      <c r="GBV359" s="221"/>
      <c r="GBW359" s="221"/>
      <c r="GBX359" s="221"/>
      <c r="GBY359" s="221"/>
      <c r="GBZ359" s="221"/>
      <c r="GCA359" s="221"/>
      <c r="GCB359" s="221"/>
      <c r="GCC359" s="221"/>
      <c r="GCD359" s="221"/>
      <c r="GCE359" s="221"/>
      <c r="GCF359" s="221"/>
      <c r="GCG359" s="221"/>
      <c r="GCH359" s="221"/>
      <c r="GCI359" s="221"/>
      <c r="GCJ359" s="221"/>
      <c r="GCK359" s="221"/>
      <c r="GCL359" s="221"/>
      <c r="GCM359" s="221"/>
      <c r="GCN359" s="221"/>
      <c r="GCO359" s="221"/>
      <c r="GCP359" s="221"/>
      <c r="GCQ359" s="221"/>
      <c r="GCR359" s="221"/>
      <c r="GCS359" s="221"/>
      <c r="GCT359" s="221"/>
      <c r="GCU359" s="221"/>
      <c r="GCV359" s="221"/>
      <c r="GCW359" s="221"/>
      <c r="GCX359" s="221"/>
      <c r="GCY359" s="221"/>
      <c r="GCZ359" s="221"/>
      <c r="GDA359" s="221"/>
      <c r="GDB359" s="221"/>
      <c r="GDC359" s="221"/>
      <c r="GDD359" s="221"/>
      <c r="GDE359" s="221"/>
      <c r="GDF359" s="221"/>
      <c r="GDG359" s="221"/>
      <c r="GDH359" s="221"/>
      <c r="GDI359" s="221"/>
      <c r="GDJ359" s="221"/>
      <c r="GDK359" s="221"/>
      <c r="GDL359" s="221"/>
      <c r="GDM359" s="221"/>
      <c r="GDN359" s="221"/>
      <c r="GDO359" s="221"/>
      <c r="GDP359" s="221"/>
      <c r="GDQ359" s="221"/>
      <c r="GDR359" s="221"/>
      <c r="GDS359" s="221"/>
      <c r="GDT359" s="221"/>
      <c r="GDU359" s="221"/>
      <c r="GDV359" s="221"/>
      <c r="GDW359" s="221"/>
      <c r="GDX359" s="221"/>
      <c r="GDY359" s="221"/>
      <c r="GDZ359" s="221"/>
      <c r="GEA359" s="221"/>
      <c r="GEB359" s="221"/>
      <c r="GEC359" s="221"/>
      <c r="GED359" s="221"/>
      <c r="GEE359" s="221"/>
      <c r="GEF359" s="221"/>
      <c r="GEG359" s="221"/>
      <c r="GEH359" s="221"/>
      <c r="GEI359" s="221"/>
      <c r="GEJ359" s="221"/>
      <c r="GEK359" s="221"/>
      <c r="GEL359" s="221"/>
      <c r="GEM359" s="221"/>
      <c r="GEN359" s="221"/>
      <c r="GEO359" s="221"/>
      <c r="GEP359" s="221"/>
      <c r="GEQ359" s="221"/>
      <c r="GER359" s="221"/>
      <c r="GES359" s="221"/>
      <c r="GET359" s="221"/>
      <c r="GEU359" s="221"/>
      <c r="GEV359" s="221"/>
      <c r="GEW359" s="221"/>
      <c r="GEX359" s="221"/>
      <c r="GEY359" s="221"/>
      <c r="GEZ359" s="221"/>
      <c r="GFA359" s="221"/>
      <c r="GFB359" s="221"/>
      <c r="GFC359" s="221"/>
      <c r="GFD359" s="221"/>
      <c r="GFE359" s="221"/>
      <c r="GFF359" s="221"/>
      <c r="GFG359" s="221"/>
      <c r="GFH359" s="221"/>
      <c r="GFI359" s="221"/>
      <c r="GFJ359" s="221"/>
      <c r="GFK359" s="221"/>
      <c r="GFL359" s="221"/>
      <c r="GFM359" s="221"/>
      <c r="GFN359" s="221"/>
      <c r="GFO359" s="221"/>
      <c r="GFP359" s="221"/>
      <c r="GFQ359" s="221"/>
      <c r="GFR359" s="221"/>
      <c r="GFS359" s="221"/>
      <c r="GFT359" s="221"/>
      <c r="GFU359" s="221"/>
      <c r="GFV359" s="221"/>
      <c r="GFW359" s="221"/>
      <c r="GFX359" s="221"/>
      <c r="GFY359" s="221"/>
      <c r="GFZ359" s="221"/>
      <c r="GGA359" s="221"/>
      <c r="GGB359" s="221"/>
      <c r="GGC359" s="221"/>
      <c r="GGD359" s="221"/>
      <c r="GGE359" s="221"/>
      <c r="GGF359" s="221"/>
      <c r="GGG359" s="221"/>
      <c r="GGH359" s="221"/>
      <c r="GGI359" s="221"/>
      <c r="GGJ359" s="221"/>
      <c r="GGK359" s="221"/>
      <c r="GGL359" s="221"/>
      <c r="GGM359" s="221"/>
      <c r="GGN359" s="221"/>
      <c r="GGO359" s="221"/>
      <c r="GGP359" s="221"/>
      <c r="GGQ359" s="221"/>
      <c r="GGR359" s="221"/>
      <c r="GGS359" s="221"/>
      <c r="GGT359" s="221"/>
      <c r="GGU359" s="221"/>
      <c r="GGV359" s="221"/>
      <c r="GGW359" s="221"/>
      <c r="GGX359" s="221"/>
      <c r="GGY359" s="221"/>
      <c r="GGZ359" s="221"/>
      <c r="GHA359" s="221"/>
      <c r="GHB359" s="221"/>
      <c r="GHC359" s="221"/>
      <c r="GHD359" s="221"/>
      <c r="GHE359" s="221"/>
      <c r="GHF359" s="221"/>
      <c r="GHG359" s="221"/>
      <c r="GHH359" s="221"/>
      <c r="GHI359" s="221"/>
      <c r="GHJ359" s="221"/>
      <c r="GHK359" s="221"/>
      <c r="GHL359" s="221"/>
      <c r="GHM359" s="221"/>
      <c r="GHN359" s="221"/>
      <c r="GHO359" s="221"/>
      <c r="GHP359" s="221"/>
      <c r="GHQ359" s="221"/>
      <c r="GHR359" s="221"/>
      <c r="GHS359" s="221"/>
      <c r="GHT359" s="221"/>
      <c r="GHU359" s="221"/>
      <c r="GHV359" s="221"/>
      <c r="GHW359" s="221"/>
      <c r="GHX359" s="221"/>
      <c r="GHY359" s="221"/>
      <c r="GHZ359" s="221"/>
      <c r="GIA359" s="221"/>
      <c r="GIB359" s="221"/>
      <c r="GIC359" s="221"/>
      <c r="GID359" s="221"/>
      <c r="GIE359" s="221"/>
      <c r="GIF359" s="221"/>
      <c r="GIG359" s="221"/>
      <c r="GIH359" s="221"/>
      <c r="GII359" s="221"/>
      <c r="GIJ359" s="221"/>
      <c r="GIK359" s="221"/>
      <c r="GIL359" s="221"/>
      <c r="GIM359" s="221"/>
      <c r="GIN359" s="221"/>
      <c r="GIO359" s="221"/>
      <c r="GIP359" s="221"/>
      <c r="GIQ359" s="221"/>
      <c r="GIR359" s="221"/>
      <c r="GIS359" s="221"/>
      <c r="GIT359" s="221"/>
      <c r="GIU359" s="221"/>
      <c r="GIV359" s="221"/>
      <c r="GIW359" s="221"/>
      <c r="GIX359" s="221"/>
      <c r="GIY359" s="221"/>
      <c r="GIZ359" s="221"/>
      <c r="GJA359" s="221"/>
      <c r="GJB359" s="221"/>
      <c r="GJC359" s="221"/>
      <c r="GJD359" s="221"/>
      <c r="GJE359" s="221"/>
      <c r="GJF359" s="221"/>
      <c r="GJG359" s="221"/>
      <c r="GJH359" s="221"/>
      <c r="GJI359" s="221"/>
      <c r="GJJ359" s="221"/>
      <c r="GJK359" s="221"/>
      <c r="GJL359" s="221"/>
      <c r="GJM359" s="221"/>
      <c r="GJN359" s="221"/>
      <c r="GJO359" s="221"/>
      <c r="GJP359" s="221"/>
      <c r="GJQ359" s="221"/>
      <c r="GJR359" s="221"/>
      <c r="GJS359" s="221"/>
      <c r="GJT359" s="221"/>
      <c r="GJU359" s="221"/>
      <c r="GJV359" s="221"/>
      <c r="GJW359" s="221"/>
      <c r="GJX359" s="221"/>
      <c r="GJY359" s="221"/>
      <c r="GJZ359" s="221"/>
      <c r="GKA359" s="221"/>
      <c r="GKB359" s="221"/>
      <c r="GKC359" s="221"/>
      <c r="GKD359" s="221"/>
      <c r="GKE359" s="221"/>
      <c r="GKF359" s="221"/>
      <c r="GKG359" s="221"/>
      <c r="GKH359" s="221"/>
      <c r="GKI359" s="221"/>
      <c r="GKJ359" s="221"/>
      <c r="GKK359" s="221"/>
      <c r="GKL359" s="221"/>
      <c r="GKM359" s="221"/>
      <c r="GKN359" s="221"/>
      <c r="GKO359" s="221"/>
      <c r="GKP359" s="221"/>
      <c r="GKQ359" s="221"/>
      <c r="GKR359" s="221"/>
      <c r="GKS359" s="221"/>
      <c r="GKT359" s="221"/>
      <c r="GKU359" s="221"/>
      <c r="GKV359" s="221"/>
      <c r="GKW359" s="221"/>
      <c r="GKX359" s="221"/>
      <c r="GKY359" s="221"/>
      <c r="GKZ359" s="221"/>
      <c r="GLA359" s="221"/>
      <c r="GLB359" s="221"/>
      <c r="GLC359" s="221"/>
      <c r="GLD359" s="221"/>
      <c r="GLE359" s="221"/>
      <c r="GLF359" s="221"/>
      <c r="GLG359" s="221"/>
      <c r="GLH359" s="221"/>
      <c r="GLI359" s="221"/>
      <c r="GLJ359" s="221"/>
      <c r="GLK359" s="221"/>
      <c r="GLL359" s="221"/>
      <c r="GLM359" s="221"/>
      <c r="GLN359" s="221"/>
      <c r="GLO359" s="221"/>
      <c r="GLP359" s="221"/>
      <c r="GLQ359" s="221"/>
      <c r="GLR359" s="221"/>
      <c r="GLS359" s="221"/>
      <c r="GLT359" s="221"/>
      <c r="GLU359" s="221"/>
      <c r="GLV359" s="221"/>
      <c r="GLW359" s="221"/>
      <c r="GLX359" s="221"/>
      <c r="GLY359" s="221"/>
      <c r="GLZ359" s="221"/>
      <c r="GMA359" s="221"/>
      <c r="GMB359" s="221"/>
      <c r="GMC359" s="221"/>
      <c r="GMD359" s="221"/>
      <c r="GME359" s="221"/>
      <c r="GMF359" s="221"/>
      <c r="GMG359" s="221"/>
      <c r="GMH359" s="221"/>
      <c r="GMI359" s="221"/>
      <c r="GMJ359" s="221"/>
      <c r="GMK359" s="221"/>
      <c r="GML359" s="221"/>
      <c r="GMM359" s="221"/>
      <c r="GMN359" s="221"/>
      <c r="GMO359" s="221"/>
      <c r="GMP359" s="221"/>
      <c r="GMQ359" s="221"/>
      <c r="GMR359" s="221"/>
      <c r="GMS359" s="221"/>
      <c r="GMT359" s="221"/>
      <c r="GMU359" s="221"/>
      <c r="GMV359" s="221"/>
      <c r="GMW359" s="221"/>
      <c r="GMX359" s="221"/>
      <c r="GMY359" s="221"/>
      <c r="GMZ359" s="221"/>
      <c r="GNA359" s="221"/>
      <c r="GNB359" s="221"/>
      <c r="GNC359" s="221"/>
      <c r="GND359" s="221"/>
      <c r="GNE359" s="221"/>
      <c r="GNF359" s="221"/>
      <c r="GNG359" s="221"/>
      <c r="GNH359" s="221"/>
      <c r="GNI359" s="221"/>
      <c r="GNJ359" s="221"/>
      <c r="GNK359" s="221"/>
      <c r="GNL359" s="221"/>
      <c r="GNM359" s="221"/>
      <c r="GNN359" s="221"/>
      <c r="GNO359" s="221"/>
      <c r="GNP359" s="221"/>
      <c r="GNQ359" s="221"/>
      <c r="GNR359" s="221"/>
      <c r="GNS359" s="221"/>
      <c r="GNT359" s="221"/>
      <c r="GNU359" s="221"/>
      <c r="GNV359" s="221"/>
      <c r="GNW359" s="221"/>
      <c r="GNX359" s="221"/>
      <c r="GNY359" s="221"/>
      <c r="GNZ359" s="221"/>
      <c r="GOA359" s="221"/>
      <c r="GOB359" s="221"/>
      <c r="GOC359" s="221"/>
      <c r="GOD359" s="221"/>
      <c r="GOE359" s="221"/>
      <c r="GOF359" s="221"/>
      <c r="GOG359" s="221"/>
      <c r="GOH359" s="221"/>
      <c r="GOI359" s="221"/>
      <c r="GOJ359" s="221"/>
      <c r="GOK359" s="221"/>
      <c r="GOL359" s="221"/>
      <c r="GOM359" s="221"/>
      <c r="GON359" s="221"/>
      <c r="GOO359" s="221"/>
      <c r="GOP359" s="221"/>
      <c r="GOQ359" s="221"/>
      <c r="GOR359" s="221"/>
      <c r="GOS359" s="221"/>
      <c r="GOT359" s="221"/>
      <c r="GOU359" s="221"/>
      <c r="GOV359" s="221"/>
      <c r="GOW359" s="221"/>
      <c r="GOX359" s="221"/>
      <c r="GOY359" s="221"/>
      <c r="GOZ359" s="221"/>
      <c r="GPA359" s="221"/>
      <c r="GPB359" s="221"/>
      <c r="GPC359" s="221"/>
      <c r="GPD359" s="221"/>
      <c r="GPE359" s="221"/>
      <c r="GPF359" s="221"/>
      <c r="GPG359" s="221"/>
      <c r="GPH359" s="221"/>
      <c r="GPI359" s="221"/>
      <c r="GPJ359" s="221"/>
      <c r="GPK359" s="221"/>
      <c r="GPL359" s="221"/>
      <c r="GPM359" s="221"/>
      <c r="GPN359" s="221"/>
      <c r="GPO359" s="221"/>
      <c r="GPP359" s="221"/>
      <c r="GPQ359" s="221"/>
      <c r="GPR359" s="221"/>
      <c r="GPS359" s="221"/>
      <c r="GPT359" s="221"/>
      <c r="GPU359" s="221"/>
      <c r="GPV359" s="221"/>
      <c r="GPW359" s="221"/>
      <c r="GPX359" s="221"/>
      <c r="GPY359" s="221"/>
      <c r="GPZ359" s="221"/>
      <c r="GQA359" s="221"/>
      <c r="GQB359" s="221"/>
      <c r="GQC359" s="221"/>
      <c r="GQD359" s="221"/>
      <c r="GQE359" s="221"/>
      <c r="GQF359" s="221"/>
      <c r="GQG359" s="221"/>
      <c r="GQH359" s="221"/>
      <c r="GQI359" s="221"/>
      <c r="GQJ359" s="221"/>
      <c r="GQK359" s="221"/>
      <c r="GQL359" s="221"/>
      <c r="GQM359" s="221"/>
      <c r="GQN359" s="221"/>
      <c r="GQO359" s="221"/>
      <c r="GQP359" s="221"/>
      <c r="GQQ359" s="221"/>
      <c r="GQR359" s="221"/>
      <c r="GQS359" s="221"/>
      <c r="GQT359" s="221"/>
      <c r="GQU359" s="221"/>
      <c r="GQV359" s="221"/>
      <c r="GQW359" s="221"/>
      <c r="GQX359" s="221"/>
      <c r="GQY359" s="221"/>
      <c r="GQZ359" s="221"/>
      <c r="GRA359" s="221"/>
      <c r="GRB359" s="221"/>
      <c r="GRC359" s="221"/>
      <c r="GRD359" s="221"/>
      <c r="GRE359" s="221"/>
      <c r="GRF359" s="221"/>
      <c r="GRG359" s="221"/>
      <c r="GRH359" s="221"/>
      <c r="GRI359" s="221"/>
      <c r="GRJ359" s="221"/>
      <c r="GRK359" s="221"/>
      <c r="GRL359" s="221"/>
      <c r="GRM359" s="221"/>
      <c r="GRN359" s="221"/>
      <c r="GRO359" s="221"/>
      <c r="GRP359" s="221"/>
      <c r="GRQ359" s="221"/>
      <c r="GRR359" s="221"/>
      <c r="GRS359" s="221"/>
      <c r="GRT359" s="221"/>
      <c r="GRU359" s="221"/>
      <c r="GRV359" s="221"/>
      <c r="GRW359" s="221"/>
      <c r="GRX359" s="221"/>
      <c r="GRY359" s="221"/>
      <c r="GRZ359" s="221"/>
      <c r="GSA359" s="221"/>
      <c r="GSB359" s="221"/>
      <c r="GSC359" s="221"/>
      <c r="GSD359" s="221"/>
      <c r="GSE359" s="221"/>
      <c r="GSF359" s="221"/>
      <c r="GSG359" s="221"/>
      <c r="GSH359" s="221"/>
      <c r="GSI359" s="221"/>
      <c r="GSJ359" s="221"/>
      <c r="GSK359" s="221"/>
      <c r="GSL359" s="221"/>
      <c r="GSM359" s="221"/>
      <c r="GSN359" s="221"/>
      <c r="GSO359" s="221"/>
      <c r="GSP359" s="221"/>
      <c r="GSQ359" s="221"/>
      <c r="GSR359" s="221"/>
      <c r="GSS359" s="221"/>
      <c r="GST359" s="221"/>
      <c r="GSU359" s="221"/>
      <c r="GSV359" s="221"/>
      <c r="GSW359" s="221"/>
      <c r="GSX359" s="221"/>
      <c r="GSY359" s="221"/>
      <c r="GSZ359" s="221"/>
      <c r="GTA359" s="221"/>
      <c r="GTB359" s="221"/>
      <c r="GTC359" s="221"/>
      <c r="GTD359" s="221"/>
      <c r="GTE359" s="221"/>
      <c r="GTF359" s="221"/>
      <c r="GTG359" s="221"/>
      <c r="GTH359" s="221"/>
      <c r="GTI359" s="221"/>
      <c r="GTJ359" s="221"/>
      <c r="GTK359" s="221"/>
      <c r="GTL359" s="221"/>
      <c r="GTM359" s="221"/>
      <c r="GTN359" s="221"/>
      <c r="GTO359" s="221"/>
      <c r="GTP359" s="221"/>
      <c r="GTQ359" s="221"/>
      <c r="GTR359" s="221"/>
      <c r="GTS359" s="221"/>
      <c r="GTT359" s="221"/>
      <c r="GTU359" s="221"/>
      <c r="GTV359" s="221"/>
      <c r="GTW359" s="221"/>
      <c r="GTX359" s="221"/>
      <c r="GTY359" s="221"/>
      <c r="GTZ359" s="221"/>
      <c r="GUA359" s="221"/>
      <c r="GUB359" s="221"/>
      <c r="GUC359" s="221"/>
      <c r="GUD359" s="221"/>
      <c r="GUE359" s="221"/>
      <c r="GUF359" s="221"/>
      <c r="GUG359" s="221"/>
      <c r="GUH359" s="221"/>
      <c r="GUI359" s="221"/>
      <c r="GUJ359" s="221"/>
      <c r="GUK359" s="221"/>
      <c r="GUL359" s="221"/>
      <c r="GUM359" s="221"/>
      <c r="GUN359" s="221"/>
      <c r="GUO359" s="221"/>
      <c r="GUP359" s="221"/>
      <c r="GUQ359" s="221"/>
      <c r="GUR359" s="221"/>
      <c r="GUS359" s="221"/>
      <c r="GUT359" s="221"/>
      <c r="GUU359" s="221"/>
      <c r="GUV359" s="221"/>
      <c r="GUW359" s="221"/>
      <c r="GUX359" s="221"/>
      <c r="GUY359" s="221"/>
      <c r="GUZ359" s="221"/>
      <c r="GVA359" s="221"/>
      <c r="GVB359" s="221"/>
      <c r="GVC359" s="221"/>
      <c r="GVD359" s="221"/>
      <c r="GVE359" s="221"/>
      <c r="GVF359" s="221"/>
      <c r="GVG359" s="221"/>
      <c r="GVH359" s="221"/>
      <c r="GVI359" s="221"/>
      <c r="GVJ359" s="221"/>
      <c r="GVK359" s="221"/>
      <c r="GVL359" s="221"/>
      <c r="GVM359" s="221"/>
      <c r="GVN359" s="221"/>
      <c r="GVO359" s="221"/>
      <c r="GVP359" s="221"/>
      <c r="GVQ359" s="221"/>
      <c r="GVR359" s="221"/>
      <c r="GVS359" s="221"/>
      <c r="GVT359" s="221"/>
      <c r="GVU359" s="221"/>
      <c r="GVV359" s="221"/>
      <c r="GVW359" s="221"/>
      <c r="GVX359" s="221"/>
      <c r="GVY359" s="221"/>
      <c r="GVZ359" s="221"/>
      <c r="GWA359" s="221"/>
      <c r="GWB359" s="221"/>
      <c r="GWC359" s="221"/>
      <c r="GWD359" s="221"/>
      <c r="GWE359" s="221"/>
      <c r="GWF359" s="221"/>
      <c r="GWG359" s="221"/>
      <c r="GWH359" s="221"/>
      <c r="GWI359" s="221"/>
      <c r="GWJ359" s="221"/>
      <c r="GWK359" s="221"/>
      <c r="GWL359" s="221"/>
      <c r="GWM359" s="221"/>
      <c r="GWN359" s="221"/>
      <c r="GWO359" s="221"/>
      <c r="GWP359" s="221"/>
      <c r="GWQ359" s="221"/>
      <c r="GWR359" s="221"/>
      <c r="GWS359" s="221"/>
      <c r="GWT359" s="221"/>
      <c r="GWU359" s="221"/>
      <c r="GWV359" s="221"/>
      <c r="GWW359" s="221"/>
      <c r="GWX359" s="221"/>
      <c r="GWY359" s="221"/>
      <c r="GWZ359" s="221"/>
      <c r="GXA359" s="221"/>
      <c r="GXB359" s="221"/>
      <c r="GXC359" s="221"/>
      <c r="GXD359" s="221"/>
      <c r="GXE359" s="221"/>
      <c r="GXF359" s="221"/>
      <c r="GXG359" s="221"/>
      <c r="GXH359" s="221"/>
      <c r="GXI359" s="221"/>
      <c r="GXJ359" s="221"/>
      <c r="GXK359" s="221"/>
      <c r="GXL359" s="221"/>
      <c r="GXM359" s="221"/>
      <c r="GXN359" s="221"/>
      <c r="GXO359" s="221"/>
      <c r="GXP359" s="221"/>
      <c r="GXQ359" s="221"/>
      <c r="GXR359" s="221"/>
      <c r="GXS359" s="221"/>
      <c r="GXT359" s="221"/>
      <c r="GXU359" s="221"/>
      <c r="GXV359" s="221"/>
      <c r="GXW359" s="221"/>
      <c r="GXX359" s="221"/>
      <c r="GXY359" s="221"/>
      <c r="GXZ359" s="221"/>
      <c r="GYA359" s="221"/>
      <c r="GYB359" s="221"/>
      <c r="GYC359" s="221"/>
      <c r="GYD359" s="221"/>
      <c r="GYE359" s="221"/>
      <c r="GYF359" s="221"/>
      <c r="GYG359" s="221"/>
      <c r="GYH359" s="221"/>
      <c r="GYI359" s="221"/>
      <c r="GYJ359" s="221"/>
      <c r="GYK359" s="221"/>
      <c r="GYL359" s="221"/>
      <c r="GYM359" s="221"/>
      <c r="GYN359" s="221"/>
      <c r="GYO359" s="221"/>
      <c r="GYP359" s="221"/>
      <c r="GYQ359" s="221"/>
      <c r="GYR359" s="221"/>
      <c r="GYS359" s="221"/>
      <c r="GYT359" s="221"/>
      <c r="GYU359" s="221"/>
      <c r="GYV359" s="221"/>
      <c r="GYW359" s="221"/>
      <c r="GYX359" s="221"/>
      <c r="GYY359" s="221"/>
      <c r="GYZ359" s="221"/>
      <c r="GZA359" s="221"/>
      <c r="GZB359" s="221"/>
      <c r="GZC359" s="221"/>
      <c r="GZD359" s="221"/>
      <c r="GZE359" s="221"/>
      <c r="GZF359" s="221"/>
      <c r="GZG359" s="221"/>
      <c r="GZH359" s="221"/>
      <c r="GZI359" s="221"/>
      <c r="GZJ359" s="221"/>
      <c r="GZK359" s="221"/>
      <c r="GZL359" s="221"/>
      <c r="GZM359" s="221"/>
      <c r="GZN359" s="221"/>
      <c r="GZO359" s="221"/>
      <c r="GZP359" s="221"/>
      <c r="GZQ359" s="221"/>
      <c r="GZR359" s="221"/>
      <c r="GZS359" s="221"/>
      <c r="GZT359" s="221"/>
      <c r="GZU359" s="221"/>
      <c r="GZV359" s="221"/>
      <c r="GZW359" s="221"/>
      <c r="GZX359" s="221"/>
      <c r="GZY359" s="221"/>
      <c r="GZZ359" s="221"/>
      <c r="HAA359" s="221"/>
      <c r="HAB359" s="221"/>
      <c r="HAC359" s="221"/>
      <c r="HAD359" s="221"/>
      <c r="HAE359" s="221"/>
      <c r="HAF359" s="221"/>
      <c r="HAG359" s="221"/>
      <c r="HAH359" s="221"/>
      <c r="HAI359" s="221"/>
      <c r="HAJ359" s="221"/>
      <c r="HAK359" s="221"/>
      <c r="HAL359" s="221"/>
      <c r="HAM359" s="221"/>
      <c r="HAN359" s="221"/>
      <c r="HAO359" s="221"/>
      <c r="HAP359" s="221"/>
      <c r="HAQ359" s="221"/>
      <c r="HAR359" s="221"/>
      <c r="HAS359" s="221"/>
      <c r="HAT359" s="221"/>
      <c r="HAU359" s="221"/>
      <c r="HAV359" s="221"/>
      <c r="HAW359" s="221"/>
      <c r="HAX359" s="221"/>
      <c r="HAY359" s="221"/>
      <c r="HAZ359" s="221"/>
      <c r="HBA359" s="221"/>
      <c r="HBB359" s="221"/>
      <c r="HBC359" s="221"/>
      <c r="HBD359" s="221"/>
      <c r="HBE359" s="221"/>
      <c r="HBF359" s="221"/>
      <c r="HBG359" s="221"/>
      <c r="HBH359" s="221"/>
      <c r="HBI359" s="221"/>
      <c r="HBJ359" s="221"/>
      <c r="HBK359" s="221"/>
      <c r="HBL359" s="221"/>
      <c r="HBM359" s="221"/>
      <c r="HBN359" s="221"/>
      <c r="HBO359" s="221"/>
      <c r="HBP359" s="221"/>
      <c r="HBQ359" s="221"/>
      <c r="HBR359" s="221"/>
      <c r="HBS359" s="221"/>
      <c r="HBT359" s="221"/>
      <c r="HBU359" s="221"/>
      <c r="HBV359" s="221"/>
      <c r="HBW359" s="221"/>
      <c r="HBX359" s="221"/>
      <c r="HBY359" s="221"/>
      <c r="HBZ359" s="221"/>
      <c r="HCA359" s="221"/>
      <c r="HCB359" s="221"/>
      <c r="HCC359" s="221"/>
      <c r="HCD359" s="221"/>
      <c r="HCE359" s="221"/>
      <c r="HCF359" s="221"/>
      <c r="HCG359" s="221"/>
      <c r="HCH359" s="221"/>
      <c r="HCI359" s="221"/>
      <c r="HCJ359" s="221"/>
      <c r="HCK359" s="221"/>
      <c r="HCL359" s="221"/>
      <c r="HCM359" s="221"/>
      <c r="HCN359" s="221"/>
      <c r="HCO359" s="221"/>
      <c r="HCP359" s="221"/>
      <c r="HCQ359" s="221"/>
      <c r="HCR359" s="221"/>
      <c r="HCS359" s="221"/>
      <c r="HCT359" s="221"/>
      <c r="HCU359" s="221"/>
      <c r="HCV359" s="221"/>
      <c r="HCW359" s="221"/>
      <c r="HCX359" s="221"/>
      <c r="HCY359" s="221"/>
      <c r="HCZ359" s="221"/>
      <c r="HDA359" s="221"/>
      <c r="HDB359" s="221"/>
      <c r="HDC359" s="221"/>
      <c r="HDD359" s="221"/>
      <c r="HDE359" s="221"/>
      <c r="HDF359" s="221"/>
      <c r="HDG359" s="221"/>
      <c r="HDH359" s="221"/>
      <c r="HDI359" s="221"/>
      <c r="HDJ359" s="221"/>
      <c r="HDK359" s="221"/>
      <c r="HDL359" s="221"/>
      <c r="HDM359" s="221"/>
      <c r="HDN359" s="221"/>
      <c r="HDO359" s="221"/>
      <c r="HDP359" s="221"/>
      <c r="HDQ359" s="221"/>
      <c r="HDR359" s="221"/>
      <c r="HDS359" s="221"/>
      <c r="HDT359" s="221"/>
      <c r="HDU359" s="221"/>
      <c r="HDV359" s="221"/>
      <c r="HDW359" s="221"/>
      <c r="HDX359" s="221"/>
      <c r="HDY359" s="221"/>
      <c r="HDZ359" s="221"/>
      <c r="HEA359" s="221"/>
      <c r="HEB359" s="221"/>
      <c r="HEC359" s="221"/>
      <c r="HED359" s="221"/>
      <c r="HEE359" s="221"/>
      <c r="HEF359" s="221"/>
      <c r="HEG359" s="221"/>
      <c r="HEH359" s="221"/>
      <c r="HEI359" s="221"/>
      <c r="HEJ359" s="221"/>
      <c r="HEK359" s="221"/>
      <c r="HEL359" s="221"/>
      <c r="HEM359" s="221"/>
      <c r="HEN359" s="221"/>
      <c r="HEO359" s="221"/>
      <c r="HEP359" s="221"/>
      <c r="HEQ359" s="221"/>
      <c r="HER359" s="221"/>
      <c r="HES359" s="221"/>
      <c r="HET359" s="221"/>
      <c r="HEU359" s="221"/>
      <c r="HEV359" s="221"/>
      <c r="HEW359" s="221"/>
      <c r="HEX359" s="221"/>
      <c r="HEY359" s="221"/>
      <c r="HEZ359" s="221"/>
      <c r="HFA359" s="221"/>
      <c r="HFB359" s="221"/>
      <c r="HFC359" s="221"/>
      <c r="HFD359" s="221"/>
      <c r="HFE359" s="221"/>
      <c r="HFF359" s="221"/>
      <c r="HFG359" s="221"/>
      <c r="HFH359" s="221"/>
      <c r="HFI359" s="221"/>
      <c r="HFJ359" s="221"/>
      <c r="HFK359" s="221"/>
      <c r="HFL359" s="221"/>
      <c r="HFM359" s="221"/>
      <c r="HFN359" s="221"/>
      <c r="HFO359" s="221"/>
      <c r="HFP359" s="221"/>
      <c r="HFQ359" s="221"/>
      <c r="HFR359" s="221"/>
      <c r="HFS359" s="221"/>
      <c r="HFT359" s="221"/>
      <c r="HFU359" s="221"/>
      <c r="HFV359" s="221"/>
      <c r="HFW359" s="221"/>
      <c r="HFX359" s="221"/>
      <c r="HFY359" s="221"/>
      <c r="HFZ359" s="221"/>
      <c r="HGA359" s="221"/>
      <c r="HGB359" s="221"/>
      <c r="HGC359" s="221"/>
      <c r="HGD359" s="221"/>
      <c r="HGE359" s="221"/>
      <c r="HGF359" s="221"/>
      <c r="HGG359" s="221"/>
      <c r="HGH359" s="221"/>
      <c r="HGI359" s="221"/>
      <c r="HGJ359" s="221"/>
      <c r="HGK359" s="221"/>
      <c r="HGL359" s="221"/>
      <c r="HGM359" s="221"/>
      <c r="HGN359" s="221"/>
      <c r="HGO359" s="221"/>
      <c r="HGP359" s="221"/>
      <c r="HGQ359" s="221"/>
      <c r="HGR359" s="221"/>
      <c r="HGS359" s="221"/>
      <c r="HGT359" s="221"/>
      <c r="HGU359" s="221"/>
      <c r="HGV359" s="221"/>
      <c r="HGW359" s="221"/>
      <c r="HGX359" s="221"/>
      <c r="HGY359" s="221"/>
      <c r="HGZ359" s="221"/>
      <c r="HHA359" s="221"/>
      <c r="HHB359" s="221"/>
      <c r="HHC359" s="221"/>
      <c r="HHD359" s="221"/>
      <c r="HHE359" s="221"/>
      <c r="HHF359" s="221"/>
      <c r="HHG359" s="221"/>
      <c r="HHH359" s="221"/>
      <c r="HHI359" s="221"/>
      <c r="HHJ359" s="221"/>
      <c r="HHK359" s="221"/>
      <c r="HHL359" s="221"/>
      <c r="HHM359" s="221"/>
      <c r="HHN359" s="221"/>
      <c r="HHO359" s="221"/>
      <c r="HHP359" s="221"/>
      <c r="HHQ359" s="221"/>
      <c r="HHR359" s="221"/>
      <c r="HHS359" s="221"/>
      <c r="HHT359" s="221"/>
      <c r="HHU359" s="221"/>
      <c r="HHV359" s="221"/>
      <c r="HHW359" s="221"/>
      <c r="HHX359" s="221"/>
      <c r="HHY359" s="221"/>
      <c r="HHZ359" s="221"/>
      <c r="HIA359" s="221"/>
      <c r="HIB359" s="221"/>
      <c r="HIC359" s="221"/>
      <c r="HID359" s="221"/>
      <c r="HIE359" s="221"/>
      <c r="HIF359" s="221"/>
      <c r="HIG359" s="221"/>
      <c r="HIH359" s="221"/>
      <c r="HII359" s="221"/>
      <c r="HIJ359" s="221"/>
      <c r="HIK359" s="221"/>
      <c r="HIL359" s="221"/>
      <c r="HIM359" s="221"/>
      <c r="HIN359" s="221"/>
      <c r="HIO359" s="221"/>
      <c r="HIP359" s="221"/>
      <c r="HIQ359" s="221"/>
      <c r="HIR359" s="221"/>
      <c r="HIS359" s="221"/>
      <c r="HIT359" s="221"/>
      <c r="HIU359" s="221"/>
      <c r="HIV359" s="221"/>
      <c r="HIW359" s="221"/>
      <c r="HIX359" s="221"/>
      <c r="HIY359" s="221"/>
      <c r="HIZ359" s="221"/>
      <c r="HJA359" s="221"/>
      <c r="HJB359" s="221"/>
      <c r="HJC359" s="221"/>
      <c r="HJD359" s="221"/>
      <c r="HJE359" s="221"/>
      <c r="HJF359" s="221"/>
      <c r="HJG359" s="221"/>
      <c r="HJH359" s="221"/>
      <c r="HJI359" s="221"/>
      <c r="HJJ359" s="221"/>
      <c r="HJK359" s="221"/>
      <c r="HJL359" s="221"/>
      <c r="HJM359" s="221"/>
      <c r="HJN359" s="221"/>
      <c r="HJO359" s="221"/>
      <c r="HJP359" s="221"/>
      <c r="HJQ359" s="221"/>
      <c r="HJR359" s="221"/>
      <c r="HJS359" s="221"/>
      <c r="HJT359" s="221"/>
      <c r="HJU359" s="221"/>
      <c r="HJV359" s="221"/>
      <c r="HJW359" s="221"/>
      <c r="HJX359" s="221"/>
      <c r="HJY359" s="221"/>
      <c r="HJZ359" s="221"/>
      <c r="HKA359" s="221"/>
      <c r="HKB359" s="221"/>
      <c r="HKC359" s="221"/>
      <c r="HKD359" s="221"/>
      <c r="HKE359" s="221"/>
      <c r="HKF359" s="221"/>
      <c r="HKG359" s="221"/>
      <c r="HKH359" s="221"/>
      <c r="HKI359" s="221"/>
      <c r="HKJ359" s="221"/>
      <c r="HKK359" s="221"/>
      <c r="HKL359" s="221"/>
      <c r="HKM359" s="221"/>
      <c r="HKN359" s="221"/>
      <c r="HKO359" s="221"/>
      <c r="HKP359" s="221"/>
      <c r="HKQ359" s="221"/>
      <c r="HKR359" s="221"/>
      <c r="HKS359" s="221"/>
      <c r="HKT359" s="221"/>
      <c r="HKU359" s="221"/>
      <c r="HKV359" s="221"/>
      <c r="HKW359" s="221"/>
      <c r="HKX359" s="221"/>
      <c r="HKY359" s="221"/>
      <c r="HKZ359" s="221"/>
      <c r="HLA359" s="221"/>
      <c r="HLB359" s="221"/>
      <c r="HLC359" s="221"/>
      <c r="HLD359" s="221"/>
      <c r="HLE359" s="221"/>
      <c r="HLF359" s="221"/>
      <c r="HLG359" s="221"/>
      <c r="HLH359" s="221"/>
      <c r="HLI359" s="221"/>
      <c r="HLJ359" s="221"/>
      <c r="HLK359" s="221"/>
      <c r="HLL359" s="221"/>
      <c r="HLM359" s="221"/>
      <c r="HLN359" s="221"/>
      <c r="HLO359" s="221"/>
      <c r="HLP359" s="221"/>
      <c r="HLQ359" s="221"/>
      <c r="HLR359" s="221"/>
      <c r="HLS359" s="221"/>
      <c r="HLT359" s="221"/>
      <c r="HLU359" s="221"/>
      <c r="HLV359" s="221"/>
      <c r="HLW359" s="221"/>
      <c r="HLX359" s="221"/>
      <c r="HLY359" s="221"/>
      <c r="HLZ359" s="221"/>
      <c r="HMA359" s="221"/>
      <c r="HMB359" s="221"/>
      <c r="HMC359" s="221"/>
      <c r="HMD359" s="221"/>
      <c r="HME359" s="221"/>
      <c r="HMF359" s="221"/>
      <c r="HMG359" s="221"/>
      <c r="HMH359" s="221"/>
      <c r="HMI359" s="221"/>
      <c r="HMJ359" s="221"/>
      <c r="HMK359" s="221"/>
      <c r="HML359" s="221"/>
      <c r="HMM359" s="221"/>
      <c r="HMN359" s="221"/>
      <c r="HMO359" s="221"/>
      <c r="HMP359" s="221"/>
      <c r="HMQ359" s="221"/>
      <c r="HMR359" s="221"/>
      <c r="HMS359" s="221"/>
      <c r="HMT359" s="221"/>
      <c r="HMU359" s="221"/>
      <c r="HMV359" s="221"/>
      <c r="HMW359" s="221"/>
      <c r="HMX359" s="221"/>
      <c r="HMY359" s="221"/>
      <c r="HMZ359" s="221"/>
      <c r="HNA359" s="221"/>
      <c r="HNB359" s="221"/>
      <c r="HNC359" s="221"/>
      <c r="HND359" s="221"/>
      <c r="HNE359" s="221"/>
      <c r="HNF359" s="221"/>
      <c r="HNG359" s="221"/>
      <c r="HNH359" s="221"/>
      <c r="HNI359" s="221"/>
      <c r="HNJ359" s="221"/>
      <c r="HNK359" s="221"/>
      <c r="HNL359" s="221"/>
      <c r="HNM359" s="221"/>
      <c r="HNN359" s="221"/>
      <c r="HNO359" s="221"/>
      <c r="HNP359" s="221"/>
      <c r="HNQ359" s="221"/>
      <c r="HNR359" s="221"/>
      <c r="HNS359" s="221"/>
      <c r="HNT359" s="221"/>
      <c r="HNU359" s="221"/>
      <c r="HNV359" s="221"/>
      <c r="HNW359" s="221"/>
      <c r="HNX359" s="221"/>
      <c r="HNY359" s="221"/>
      <c r="HNZ359" s="221"/>
      <c r="HOA359" s="221"/>
      <c r="HOB359" s="221"/>
      <c r="HOC359" s="221"/>
      <c r="HOD359" s="221"/>
      <c r="HOE359" s="221"/>
      <c r="HOF359" s="221"/>
      <c r="HOG359" s="221"/>
      <c r="HOH359" s="221"/>
      <c r="HOI359" s="221"/>
      <c r="HOJ359" s="221"/>
      <c r="HOK359" s="221"/>
      <c r="HOL359" s="221"/>
      <c r="HOM359" s="221"/>
      <c r="HON359" s="221"/>
      <c r="HOO359" s="221"/>
      <c r="HOP359" s="221"/>
      <c r="HOQ359" s="221"/>
      <c r="HOR359" s="221"/>
      <c r="HOS359" s="221"/>
      <c r="HOT359" s="221"/>
      <c r="HOU359" s="221"/>
      <c r="HOV359" s="221"/>
      <c r="HOW359" s="221"/>
      <c r="HOX359" s="221"/>
      <c r="HOY359" s="221"/>
      <c r="HOZ359" s="221"/>
      <c r="HPA359" s="221"/>
      <c r="HPB359" s="221"/>
      <c r="HPC359" s="221"/>
      <c r="HPD359" s="221"/>
      <c r="HPE359" s="221"/>
      <c r="HPF359" s="221"/>
      <c r="HPG359" s="221"/>
      <c r="HPH359" s="221"/>
      <c r="HPI359" s="221"/>
      <c r="HPJ359" s="221"/>
      <c r="HPK359" s="221"/>
      <c r="HPL359" s="221"/>
      <c r="HPM359" s="221"/>
      <c r="HPN359" s="221"/>
      <c r="HPO359" s="221"/>
      <c r="HPP359" s="221"/>
      <c r="HPQ359" s="221"/>
      <c r="HPR359" s="221"/>
      <c r="HPS359" s="221"/>
      <c r="HPT359" s="221"/>
      <c r="HPU359" s="221"/>
      <c r="HPV359" s="221"/>
      <c r="HPW359" s="221"/>
      <c r="HPX359" s="221"/>
      <c r="HPY359" s="221"/>
      <c r="HPZ359" s="221"/>
      <c r="HQA359" s="221"/>
      <c r="HQB359" s="221"/>
      <c r="HQC359" s="221"/>
      <c r="HQD359" s="221"/>
      <c r="HQE359" s="221"/>
      <c r="HQF359" s="221"/>
      <c r="HQG359" s="221"/>
      <c r="HQH359" s="221"/>
      <c r="HQI359" s="221"/>
      <c r="HQJ359" s="221"/>
      <c r="HQK359" s="221"/>
      <c r="HQL359" s="221"/>
      <c r="HQM359" s="221"/>
      <c r="HQN359" s="221"/>
      <c r="HQO359" s="221"/>
      <c r="HQP359" s="221"/>
      <c r="HQQ359" s="221"/>
      <c r="HQR359" s="221"/>
      <c r="HQS359" s="221"/>
      <c r="HQT359" s="221"/>
      <c r="HQU359" s="221"/>
      <c r="HQV359" s="221"/>
      <c r="HQW359" s="221"/>
      <c r="HQX359" s="221"/>
      <c r="HQY359" s="221"/>
      <c r="HQZ359" s="221"/>
      <c r="HRA359" s="221"/>
      <c r="HRB359" s="221"/>
      <c r="HRC359" s="221"/>
      <c r="HRD359" s="221"/>
      <c r="HRE359" s="221"/>
      <c r="HRF359" s="221"/>
      <c r="HRG359" s="221"/>
      <c r="HRH359" s="221"/>
      <c r="HRI359" s="221"/>
      <c r="HRJ359" s="221"/>
      <c r="HRK359" s="221"/>
      <c r="HRL359" s="221"/>
      <c r="HRM359" s="221"/>
      <c r="HRN359" s="221"/>
      <c r="HRO359" s="221"/>
      <c r="HRP359" s="221"/>
      <c r="HRQ359" s="221"/>
      <c r="HRR359" s="221"/>
      <c r="HRS359" s="221"/>
      <c r="HRT359" s="221"/>
      <c r="HRU359" s="221"/>
      <c r="HRV359" s="221"/>
      <c r="HRW359" s="221"/>
      <c r="HRX359" s="221"/>
      <c r="HRY359" s="221"/>
      <c r="HRZ359" s="221"/>
      <c r="HSA359" s="221"/>
      <c r="HSB359" s="221"/>
      <c r="HSC359" s="221"/>
      <c r="HSD359" s="221"/>
      <c r="HSE359" s="221"/>
      <c r="HSF359" s="221"/>
      <c r="HSG359" s="221"/>
      <c r="HSH359" s="221"/>
      <c r="HSI359" s="221"/>
      <c r="HSJ359" s="221"/>
      <c r="HSK359" s="221"/>
      <c r="HSL359" s="221"/>
      <c r="HSM359" s="221"/>
      <c r="HSN359" s="221"/>
      <c r="HSO359" s="221"/>
      <c r="HSP359" s="221"/>
      <c r="HSQ359" s="221"/>
      <c r="HSR359" s="221"/>
      <c r="HSS359" s="221"/>
      <c r="HST359" s="221"/>
      <c r="HSU359" s="221"/>
      <c r="HSV359" s="221"/>
      <c r="HSW359" s="221"/>
      <c r="HSX359" s="221"/>
      <c r="HSY359" s="221"/>
      <c r="HSZ359" s="221"/>
      <c r="HTA359" s="221"/>
      <c r="HTB359" s="221"/>
      <c r="HTC359" s="221"/>
      <c r="HTD359" s="221"/>
      <c r="HTE359" s="221"/>
      <c r="HTF359" s="221"/>
      <c r="HTG359" s="221"/>
      <c r="HTH359" s="221"/>
      <c r="HTI359" s="221"/>
      <c r="HTJ359" s="221"/>
      <c r="HTK359" s="221"/>
      <c r="HTL359" s="221"/>
      <c r="HTM359" s="221"/>
      <c r="HTN359" s="221"/>
      <c r="HTO359" s="221"/>
      <c r="HTP359" s="221"/>
      <c r="HTQ359" s="221"/>
      <c r="HTR359" s="221"/>
      <c r="HTS359" s="221"/>
      <c r="HTT359" s="221"/>
      <c r="HTU359" s="221"/>
      <c r="HTV359" s="221"/>
      <c r="HTW359" s="221"/>
      <c r="HTX359" s="221"/>
      <c r="HTY359" s="221"/>
      <c r="HTZ359" s="221"/>
      <c r="HUA359" s="221"/>
      <c r="HUB359" s="221"/>
      <c r="HUC359" s="221"/>
      <c r="HUD359" s="221"/>
      <c r="HUE359" s="221"/>
      <c r="HUF359" s="221"/>
      <c r="HUG359" s="221"/>
      <c r="HUH359" s="221"/>
      <c r="HUI359" s="221"/>
      <c r="HUJ359" s="221"/>
      <c r="HUK359" s="221"/>
      <c r="HUL359" s="221"/>
      <c r="HUM359" s="221"/>
      <c r="HUN359" s="221"/>
      <c r="HUO359" s="221"/>
      <c r="HUP359" s="221"/>
      <c r="HUQ359" s="221"/>
      <c r="HUR359" s="221"/>
      <c r="HUS359" s="221"/>
      <c r="HUT359" s="221"/>
      <c r="HUU359" s="221"/>
      <c r="HUV359" s="221"/>
      <c r="HUW359" s="221"/>
      <c r="HUX359" s="221"/>
      <c r="HUY359" s="221"/>
      <c r="HUZ359" s="221"/>
      <c r="HVA359" s="221"/>
      <c r="HVB359" s="221"/>
      <c r="HVC359" s="221"/>
      <c r="HVD359" s="221"/>
      <c r="HVE359" s="221"/>
      <c r="HVF359" s="221"/>
      <c r="HVG359" s="221"/>
      <c r="HVH359" s="221"/>
      <c r="HVI359" s="221"/>
      <c r="HVJ359" s="221"/>
      <c r="HVK359" s="221"/>
      <c r="HVL359" s="221"/>
      <c r="HVM359" s="221"/>
      <c r="HVN359" s="221"/>
      <c r="HVO359" s="221"/>
      <c r="HVP359" s="221"/>
      <c r="HVQ359" s="221"/>
      <c r="HVR359" s="221"/>
      <c r="HVS359" s="221"/>
      <c r="HVT359" s="221"/>
      <c r="HVU359" s="221"/>
      <c r="HVV359" s="221"/>
      <c r="HVW359" s="221"/>
      <c r="HVX359" s="221"/>
      <c r="HVY359" s="221"/>
      <c r="HVZ359" s="221"/>
      <c r="HWA359" s="221"/>
      <c r="HWB359" s="221"/>
      <c r="HWC359" s="221"/>
      <c r="HWD359" s="221"/>
      <c r="HWE359" s="221"/>
      <c r="HWF359" s="221"/>
      <c r="HWG359" s="221"/>
      <c r="HWH359" s="221"/>
      <c r="HWI359" s="221"/>
      <c r="HWJ359" s="221"/>
      <c r="HWK359" s="221"/>
      <c r="HWL359" s="221"/>
      <c r="HWM359" s="221"/>
      <c r="HWN359" s="221"/>
      <c r="HWO359" s="221"/>
      <c r="HWP359" s="221"/>
      <c r="HWQ359" s="221"/>
      <c r="HWR359" s="221"/>
      <c r="HWS359" s="221"/>
      <c r="HWT359" s="221"/>
      <c r="HWU359" s="221"/>
      <c r="HWV359" s="221"/>
      <c r="HWW359" s="221"/>
      <c r="HWX359" s="221"/>
      <c r="HWY359" s="221"/>
      <c r="HWZ359" s="221"/>
      <c r="HXA359" s="221"/>
      <c r="HXB359" s="221"/>
      <c r="HXC359" s="221"/>
      <c r="HXD359" s="221"/>
      <c r="HXE359" s="221"/>
      <c r="HXF359" s="221"/>
      <c r="HXG359" s="221"/>
      <c r="HXH359" s="221"/>
      <c r="HXI359" s="221"/>
      <c r="HXJ359" s="221"/>
      <c r="HXK359" s="221"/>
      <c r="HXL359" s="221"/>
      <c r="HXM359" s="221"/>
      <c r="HXN359" s="221"/>
      <c r="HXO359" s="221"/>
      <c r="HXP359" s="221"/>
      <c r="HXQ359" s="221"/>
      <c r="HXR359" s="221"/>
      <c r="HXS359" s="221"/>
      <c r="HXT359" s="221"/>
      <c r="HXU359" s="221"/>
      <c r="HXV359" s="221"/>
      <c r="HXW359" s="221"/>
      <c r="HXX359" s="221"/>
      <c r="HXY359" s="221"/>
      <c r="HXZ359" s="221"/>
      <c r="HYA359" s="221"/>
      <c r="HYB359" s="221"/>
      <c r="HYC359" s="221"/>
      <c r="HYD359" s="221"/>
      <c r="HYE359" s="221"/>
      <c r="HYF359" s="221"/>
      <c r="HYG359" s="221"/>
      <c r="HYH359" s="221"/>
      <c r="HYI359" s="221"/>
      <c r="HYJ359" s="221"/>
      <c r="HYK359" s="221"/>
      <c r="HYL359" s="221"/>
      <c r="HYM359" s="221"/>
      <c r="HYN359" s="221"/>
      <c r="HYO359" s="221"/>
      <c r="HYP359" s="221"/>
      <c r="HYQ359" s="221"/>
      <c r="HYR359" s="221"/>
      <c r="HYS359" s="221"/>
      <c r="HYT359" s="221"/>
      <c r="HYU359" s="221"/>
      <c r="HYV359" s="221"/>
      <c r="HYW359" s="221"/>
      <c r="HYX359" s="221"/>
      <c r="HYY359" s="221"/>
      <c r="HYZ359" s="221"/>
      <c r="HZA359" s="221"/>
      <c r="HZB359" s="221"/>
      <c r="HZC359" s="221"/>
      <c r="HZD359" s="221"/>
      <c r="HZE359" s="221"/>
      <c r="HZF359" s="221"/>
      <c r="HZG359" s="221"/>
      <c r="HZH359" s="221"/>
      <c r="HZI359" s="221"/>
      <c r="HZJ359" s="221"/>
      <c r="HZK359" s="221"/>
      <c r="HZL359" s="221"/>
      <c r="HZM359" s="221"/>
      <c r="HZN359" s="221"/>
      <c r="HZO359" s="221"/>
      <c r="HZP359" s="221"/>
      <c r="HZQ359" s="221"/>
      <c r="HZR359" s="221"/>
      <c r="HZS359" s="221"/>
      <c r="HZT359" s="221"/>
      <c r="HZU359" s="221"/>
      <c r="HZV359" s="221"/>
      <c r="HZW359" s="221"/>
      <c r="HZX359" s="221"/>
      <c r="HZY359" s="221"/>
      <c r="HZZ359" s="221"/>
      <c r="IAA359" s="221"/>
      <c r="IAB359" s="221"/>
      <c r="IAC359" s="221"/>
      <c r="IAD359" s="221"/>
      <c r="IAE359" s="221"/>
      <c r="IAF359" s="221"/>
      <c r="IAG359" s="221"/>
      <c r="IAH359" s="221"/>
      <c r="IAI359" s="221"/>
      <c r="IAJ359" s="221"/>
      <c r="IAK359" s="221"/>
      <c r="IAL359" s="221"/>
      <c r="IAM359" s="221"/>
      <c r="IAN359" s="221"/>
      <c r="IAO359" s="221"/>
      <c r="IAP359" s="221"/>
      <c r="IAQ359" s="221"/>
      <c r="IAR359" s="221"/>
      <c r="IAS359" s="221"/>
      <c r="IAT359" s="221"/>
      <c r="IAU359" s="221"/>
      <c r="IAV359" s="221"/>
      <c r="IAW359" s="221"/>
      <c r="IAX359" s="221"/>
      <c r="IAY359" s="221"/>
      <c r="IAZ359" s="221"/>
      <c r="IBA359" s="221"/>
      <c r="IBB359" s="221"/>
      <c r="IBC359" s="221"/>
      <c r="IBD359" s="221"/>
      <c r="IBE359" s="221"/>
      <c r="IBF359" s="221"/>
      <c r="IBG359" s="221"/>
      <c r="IBH359" s="221"/>
      <c r="IBI359" s="221"/>
      <c r="IBJ359" s="221"/>
      <c r="IBK359" s="221"/>
      <c r="IBL359" s="221"/>
      <c r="IBM359" s="221"/>
      <c r="IBN359" s="221"/>
      <c r="IBO359" s="221"/>
      <c r="IBP359" s="221"/>
      <c r="IBQ359" s="221"/>
      <c r="IBR359" s="221"/>
      <c r="IBS359" s="221"/>
      <c r="IBT359" s="221"/>
      <c r="IBU359" s="221"/>
      <c r="IBV359" s="221"/>
      <c r="IBW359" s="221"/>
      <c r="IBX359" s="221"/>
      <c r="IBY359" s="221"/>
      <c r="IBZ359" s="221"/>
      <c r="ICA359" s="221"/>
      <c r="ICB359" s="221"/>
      <c r="ICC359" s="221"/>
      <c r="ICD359" s="221"/>
      <c r="ICE359" s="221"/>
      <c r="ICF359" s="221"/>
      <c r="ICG359" s="221"/>
      <c r="ICH359" s="221"/>
      <c r="ICI359" s="221"/>
      <c r="ICJ359" s="221"/>
      <c r="ICK359" s="221"/>
      <c r="ICL359" s="221"/>
      <c r="ICM359" s="221"/>
      <c r="ICN359" s="221"/>
      <c r="ICO359" s="221"/>
      <c r="ICP359" s="221"/>
      <c r="ICQ359" s="221"/>
      <c r="ICR359" s="221"/>
      <c r="ICS359" s="221"/>
      <c r="ICT359" s="221"/>
      <c r="ICU359" s="221"/>
      <c r="ICV359" s="221"/>
      <c r="ICW359" s="221"/>
      <c r="ICX359" s="221"/>
      <c r="ICY359" s="221"/>
      <c r="ICZ359" s="221"/>
      <c r="IDA359" s="221"/>
      <c r="IDB359" s="221"/>
      <c r="IDC359" s="221"/>
      <c r="IDD359" s="221"/>
      <c r="IDE359" s="221"/>
      <c r="IDF359" s="221"/>
      <c r="IDG359" s="221"/>
      <c r="IDH359" s="221"/>
      <c r="IDI359" s="221"/>
      <c r="IDJ359" s="221"/>
      <c r="IDK359" s="221"/>
      <c r="IDL359" s="221"/>
      <c r="IDM359" s="221"/>
      <c r="IDN359" s="221"/>
      <c r="IDO359" s="221"/>
      <c r="IDP359" s="221"/>
      <c r="IDQ359" s="221"/>
      <c r="IDR359" s="221"/>
      <c r="IDS359" s="221"/>
      <c r="IDT359" s="221"/>
      <c r="IDU359" s="221"/>
      <c r="IDV359" s="221"/>
      <c r="IDW359" s="221"/>
      <c r="IDX359" s="221"/>
      <c r="IDY359" s="221"/>
      <c r="IDZ359" s="221"/>
      <c r="IEA359" s="221"/>
      <c r="IEB359" s="221"/>
      <c r="IEC359" s="221"/>
      <c r="IED359" s="221"/>
      <c r="IEE359" s="221"/>
      <c r="IEF359" s="221"/>
      <c r="IEG359" s="221"/>
      <c r="IEH359" s="221"/>
      <c r="IEI359" s="221"/>
      <c r="IEJ359" s="221"/>
      <c r="IEK359" s="221"/>
      <c r="IEL359" s="221"/>
      <c r="IEM359" s="221"/>
      <c r="IEN359" s="221"/>
      <c r="IEO359" s="221"/>
      <c r="IEP359" s="221"/>
      <c r="IEQ359" s="221"/>
      <c r="IER359" s="221"/>
      <c r="IES359" s="221"/>
      <c r="IET359" s="221"/>
      <c r="IEU359" s="221"/>
      <c r="IEV359" s="221"/>
      <c r="IEW359" s="221"/>
      <c r="IEX359" s="221"/>
      <c r="IEY359" s="221"/>
      <c r="IEZ359" s="221"/>
      <c r="IFA359" s="221"/>
      <c r="IFB359" s="221"/>
      <c r="IFC359" s="221"/>
      <c r="IFD359" s="221"/>
      <c r="IFE359" s="221"/>
      <c r="IFF359" s="221"/>
      <c r="IFG359" s="221"/>
      <c r="IFH359" s="221"/>
      <c r="IFI359" s="221"/>
      <c r="IFJ359" s="221"/>
      <c r="IFK359" s="221"/>
      <c r="IFL359" s="221"/>
      <c r="IFM359" s="221"/>
      <c r="IFN359" s="221"/>
      <c r="IFO359" s="221"/>
      <c r="IFP359" s="221"/>
      <c r="IFQ359" s="221"/>
      <c r="IFR359" s="221"/>
      <c r="IFS359" s="221"/>
      <c r="IFT359" s="221"/>
      <c r="IFU359" s="221"/>
      <c r="IFV359" s="221"/>
      <c r="IFW359" s="221"/>
      <c r="IFX359" s="221"/>
      <c r="IFY359" s="221"/>
      <c r="IFZ359" s="221"/>
      <c r="IGA359" s="221"/>
      <c r="IGB359" s="221"/>
      <c r="IGC359" s="221"/>
      <c r="IGD359" s="221"/>
      <c r="IGE359" s="221"/>
      <c r="IGF359" s="221"/>
      <c r="IGG359" s="221"/>
      <c r="IGH359" s="221"/>
      <c r="IGI359" s="221"/>
      <c r="IGJ359" s="221"/>
      <c r="IGK359" s="221"/>
      <c r="IGL359" s="221"/>
      <c r="IGM359" s="221"/>
      <c r="IGN359" s="221"/>
      <c r="IGO359" s="221"/>
      <c r="IGP359" s="221"/>
      <c r="IGQ359" s="221"/>
      <c r="IGR359" s="221"/>
      <c r="IGS359" s="221"/>
      <c r="IGT359" s="221"/>
      <c r="IGU359" s="221"/>
      <c r="IGV359" s="221"/>
      <c r="IGW359" s="221"/>
      <c r="IGX359" s="221"/>
      <c r="IGY359" s="221"/>
      <c r="IGZ359" s="221"/>
      <c r="IHA359" s="221"/>
      <c r="IHB359" s="221"/>
      <c r="IHC359" s="221"/>
      <c r="IHD359" s="221"/>
      <c r="IHE359" s="221"/>
      <c r="IHF359" s="221"/>
      <c r="IHG359" s="221"/>
      <c r="IHH359" s="221"/>
      <c r="IHI359" s="221"/>
      <c r="IHJ359" s="221"/>
      <c r="IHK359" s="221"/>
      <c r="IHL359" s="221"/>
      <c r="IHM359" s="221"/>
      <c r="IHN359" s="221"/>
      <c r="IHO359" s="221"/>
      <c r="IHP359" s="221"/>
      <c r="IHQ359" s="221"/>
      <c r="IHR359" s="221"/>
      <c r="IHS359" s="221"/>
      <c r="IHT359" s="221"/>
      <c r="IHU359" s="221"/>
      <c r="IHV359" s="221"/>
      <c r="IHW359" s="221"/>
      <c r="IHX359" s="221"/>
      <c r="IHY359" s="221"/>
      <c r="IHZ359" s="221"/>
      <c r="IIA359" s="221"/>
      <c r="IIB359" s="221"/>
      <c r="IIC359" s="221"/>
      <c r="IID359" s="221"/>
      <c r="IIE359" s="221"/>
      <c r="IIF359" s="221"/>
      <c r="IIG359" s="221"/>
      <c r="IIH359" s="221"/>
      <c r="III359" s="221"/>
      <c r="IIJ359" s="221"/>
      <c r="IIK359" s="221"/>
      <c r="IIL359" s="221"/>
      <c r="IIM359" s="221"/>
      <c r="IIN359" s="221"/>
      <c r="IIO359" s="221"/>
      <c r="IIP359" s="221"/>
      <c r="IIQ359" s="221"/>
      <c r="IIR359" s="221"/>
      <c r="IIS359" s="221"/>
      <c r="IIT359" s="221"/>
      <c r="IIU359" s="221"/>
      <c r="IIV359" s="221"/>
      <c r="IIW359" s="221"/>
      <c r="IIX359" s="221"/>
      <c r="IIY359" s="221"/>
      <c r="IIZ359" s="221"/>
      <c r="IJA359" s="221"/>
      <c r="IJB359" s="221"/>
      <c r="IJC359" s="221"/>
      <c r="IJD359" s="221"/>
      <c r="IJE359" s="221"/>
      <c r="IJF359" s="221"/>
      <c r="IJG359" s="221"/>
      <c r="IJH359" s="221"/>
      <c r="IJI359" s="221"/>
      <c r="IJJ359" s="221"/>
      <c r="IJK359" s="221"/>
      <c r="IJL359" s="221"/>
      <c r="IJM359" s="221"/>
      <c r="IJN359" s="221"/>
      <c r="IJO359" s="221"/>
      <c r="IJP359" s="221"/>
      <c r="IJQ359" s="221"/>
      <c r="IJR359" s="221"/>
      <c r="IJS359" s="221"/>
      <c r="IJT359" s="221"/>
      <c r="IJU359" s="221"/>
      <c r="IJV359" s="221"/>
      <c r="IJW359" s="221"/>
      <c r="IJX359" s="221"/>
      <c r="IJY359" s="221"/>
      <c r="IJZ359" s="221"/>
      <c r="IKA359" s="221"/>
      <c r="IKB359" s="221"/>
      <c r="IKC359" s="221"/>
      <c r="IKD359" s="221"/>
      <c r="IKE359" s="221"/>
      <c r="IKF359" s="221"/>
      <c r="IKG359" s="221"/>
      <c r="IKH359" s="221"/>
      <c r="IKI359" s="221"/>
      <c r="IKJ359" s="221"/>
      <c r="IKK359" s="221"/>
      <c r="IKL359" s="221"/>
      <c r="IKM359" s="221"/>
      <c r="IKN359" s="221"/>
      <c r="IKO359" s="221"/>
      <c r="IKP359" s="221"/>
      <c r="IKQ359" s="221"/>
      <c r="IKR359" s="221"/>
      <c r="IKS359" s="221"/>
      <c r="IKT359" s="221"/>
      <c r="IKU359" s="221"/>
      <c r="IKV359" s="221"/>
      <c r="IKW359" s="221"/>
      <c r="IKX359" s="221"/>
      <c r="IKY359" s="221"/>
      <c r="IKZ359" s="221"/>
      <c r="ILA359" s="221"/>
      <c r="ILB359" s="221"/>
      <c r="ILC359" s="221"/>
      <c r="ILD359" s="221"/>
      <c r="ILE359" s="221"/>
      <c r="ILF359" s="221"/>
      <c r="ILG359" s="221"/>
      <c r="ILH359" s="221"/>
      <c r="ILI359" s="221"/>
      <c r="ILJ359" s="221"/>
      <c r="ILK359" s="221"/>
      <c r="ILL359" s="221"/>
      <c r="ILM359" s="221"/>
      <c r="ILN359" s="221"/>
      <c r="ILO359" s="221"/>
      <c r="ILP359" s="221"/>
      <c r="ILQ359" s="221"/>
      <c r="ILR359" s="221"/>
      <c r="ILS359" s="221"/>
      <c r="ILT359" s="221"/>
      <c r="ILU359" s="221"/>
      <c r="ILV359" s="221"/>
      <c r="ILW359" s="221"/>
      <c r="ILX359" s="221"/>
      <c r="ILY359" s="221"/>
      <c r="ILZ359" s="221"/>
      <c r="IMA359" s="221"/>
      <c r="IMB359" s="221"/>
      <c r="IMC359" s="221"/>
      <c r="IMD359" s="221"/>
      <c r="IME359" s="221"/>
      <c r="IMF359" s="221"/>
      <c r="IMG359" s="221"/>
      <c r="IMH359" s="221"/>
      <c r="IMI359" s="221"/>
      <c r="IMJ359" s="221"/>
      <c r="IMK359" s="221"/>
      <c r="IML359" s="221"/>
      <c r="IMM359" s="221"/>
      <c r="IMN359" s="221"/>
      <c r="IMO359" s="221"/>
      <c r="IMP359" s="221"/>
      <c r="IMQ359" s="221"/>
      <c r="IMR359" s="221"/>
      <c r="IMS359" s="221"/>
      <c r="IMT359" s="221"/>
      <c r="IMU359" s="221"/>
      <c r="IMV359" s="221"/>
      <c r="IMW359" s="221"/>
      <c r="IMX359" s="221"/>
      <c r="IMY359" s="221"/>
      <c r="IMZ359" s="221"/>
      <c r="INA359" s="221"/>
      <c r="INB359" s="221"/>
      <c r="INC359" s="221"/>
      <c r="IND359" s="221"/>
      <c r="INE359" s="221"/>
      <c r="INF359" s="221"/>
      <c r="ING359" s="221"/>
      <c r="INH359" s="221"/>
      <c r="INI359" s="221"/>
      <c r="INJ359" s="221"/>
      <c r="INK359" s="221"/>
      <c r="INL359" s="221"/>
      <c r="INM359" s="221"/>
      <c r="INN359" s="221"/>
      <c r="INO359" s="221"/>
      <c r="INP359" s="221"/>
      <c r="INQ359" s="221"/>
      <c r="INR359" s="221"/>
      <c r="INS359" s="221"/>
      <c r="INT359" s="221"/>
      <c r="INU359" s="221"/>
      <c r="INV359" s="221"/>
      <c r="INW359" s="221"/>
      <c r="INX359" s="221"/>
      <c r="INY359" s="221"/>
      <c r="INZ359" s="221"/>
      <c r="IOA359" s="221"/>
      <c r="IOB359" s="221"/>
      <c r="IOC359" s="221"/>
      <c r="IOD359" s="221"/>
      <c r="IOE359" s="221"/>
      <c r="IOF359" s="221"/>
      <c r="IOG359" s="221"/>
      <c r="IOH359" s="221"/>
      <c r="IOI359" s="221"/>
      <c r="IOJ359" s="221"/>
      <c r="IOK359" s="221"/>
      <c r="IOL359" s="221"/>
      <c r="IOM359" s="221"/>
      <c r="ION359" s="221"/>
      <c r="IOO359" s="221"/>
      <c r="IOP359" s="221"/>
      <c r="IOQ359" s="221"/>
      <c r="IOR359" s="221"/>
      <c r="IOS359" s="221"/>
      <c r="IOT359" s="221"/>
      <c r="IOU359" s="221"/>
      <c r="IOV359" s="221"/>
      <c r="IOW359" s="221"/>
      <c r="IOX359" s="221"/>
      <c r="IOY359" s="221"/>
      <c r="IOZ359" s="221"/>
      <c r="IPA359" s="221"/>
      <c r="IPB359" s="221"/>
      <c r="IPC359" s="221"/>
      <c r="IPD359" s="221"/>
      <c r="IPE359" s="221"/>
      <c r="IPF359" s="221"/>
      <c r="IPG359" s="221"/>
      <c r="IPH359" s="221"/>
      <c r="IPI359" s="221"/>
      <c r="IPJ359" s="221"/>
      <c r="IPK359" s="221"/>
      <c r="IPL359" s="221"/>
      <c r="IPM359" s="221"/>
      <c r="IPN359" s="221"/>
      <c r="IPO359" s="221"/>
      <c r="IPP359" s="221"/>
      <c r="IPQ359" s="221"/>
      <c r="IPR359" s="221"/>
      <c r="IPS359" s="221"/>
      <c r="IPT359" s="221"/>
      <c r="IPU359" s="221"/>
      <c r="IPV359" s="221"/>
      <c r="IPW359" s="221"/>
      <c r="IPX359" s="221"/>
      <c r="IPY359" s="221"/>
      <c r="IPZ359" s="221"/>
      <c r="IQA359" s="221"/>
      <c r="IQB359" s="221"/>
      <c r="IQC359" s="221"/>
      <c r="IQD359" s="221"/>
      <c r="IQE359" s="221"/>
      <c r="IQF359" s="221"/>
      <c r="IQG359" s="221"/>
      <c r="IQH359" s="221"/>
      <c r="IQI359" s="221"/>
      <c r="IQJ359" s="221"/>
      <c r="IQK359" s="221"/>
      <c r="IQL359" s="221"/>
      <c r="IQM359" s="221"/>
      <c r="IQN359" s="221"/>
      <c r="IQO359" s="221"/>
      <c r="IQP359" s="221"/>
      <c r="IQQ359" s="221"/>
      <c r="IQR359" s="221"/>
      <c r="IQS359" s="221"/>
      <c r="IQT359" s="221"/>
      <c r="IQU359" s="221"/>
      <c r="IQV359" s="221"/>
      <c r="IQW359" s="221"/>
      <c r="IQX359" s="221"/>
      <c r="IQY359" s="221"/>
      <c r="IQZ359" s="221"/>
      <c r="IRA359" s="221"/>
      <c r="IRB359" s="221"/>
      <c r="IRC359" s="221"/>
      <c r="IRD359" s="221"/>
      <c r="IRE359" s="221"/>
      <c r="IRF359" s="221"/>
      <c r="IRG359" s="221"/>
      <c r="IRH359" s="221"/>
      <c r="IRI359" s="221"/>
      <c r="IRJ359" s="221"/>
      <c r="IRK359" s="221"/>
      <c r="IRL359" s="221"/>
      <c r="IRM359" s="221"/>
      <c r="IRN359" s="221"/>
      <c r="IRO359" s="221"/>
      <c r="IRP359" s="221"/>
      <c r="IRQ359" s="221"/>
      <c r="IRR359" s="221"/>
      <c r="IRS359" s="221"/>
      <c r="IRT359" s="221"/>
      <c r="IRU359" s="221"/>
      <c r="IRV359" s="221"/>
      <c r="IRW359" s="221"/>
      <c r="IRX359" s="221"/>
      <c r="IRY359" s="221"/>
      <c r="IRZ359" s="221"/>
      <c r="ISA359" s="221"/>
      <c r="ISB359" s="221"/>
      <c r="ISC359" s="221"/>
      <c r="ISD359" s="221"/>
      <c r="ISE359" s="221"/>
      <c r="ISF359" s="221"/>
      <c r="ISG359" s="221"/>
      <c r="ISH359" s="221"/>
      <c r="ISI359" s="221"/>
      <c r="ISJ359" s="221"/>
      <c r="ISK359" s="221"/>
      <c r="ISL359" s="221"/>
      <c r="ISM359" s="221"/>
      <c r="ISN359" s="221"/>
      <c r="ISO359" s="221"/>
      <c r="ISP359" s="221"/>
      <c r="ISQ359" s="221"/>
      <c r="ISR359" s="221"/>
      <c r="ISS359" s="221"/>
      <c r="IST359" s="221"/>
      <c r="ISU359" s="221"/>
      <c r="ISV359" s="221"/>
      <c r="ISW359" s="221"/>
      <c r="ISX359" s="221"/>
      <c r="ISY359" s="221"/>
      <c r="ISZ359" s="221"/>
      <c r="ITA359" s="221"/>
      <c r="ITB359" s="221"/>
      <c r="ITC359" s="221"/>
      <c r="ITD359" s="221"/>
      <c r="ITE359" s="221"/>
      <c r="ITF359" s="221"/>
      <c r="ITG359" s="221"/>
      <c r="ITH359" s="221"/>
      <c r="ITI359" s="221"/>
      <c r="ITJ359" s="221"/>
      <c r="ITK359" s="221"/>
      <c r="ITL359" s="221"/>
      <c r="ITM359" s="221"/>
      <c r="ITN359" s="221"/>
      <c r="ITO359" s="221"/>
      <c r="ITP359" s="221"/>
      <c r="ITQ359" s="221"/>
      <c r="ITR359" s="221"/>
      <c r="ITS359" s="221"/>
      <c r="ITT359" s="221"/>
      <c r="ITU359" s="221"/>
      <c r="ITV359" s="221"/>
      <c r="ITW359" s="221"/>
      <c r="ITX359" s="221"/>
      <c r="ITY359" s="221"/>
      <c r="ITZ359" s="221"/>
      <c r="IUA359" s="221"/>
      <c r="IUB359" s="221"/>
      <c r="IUC359" s="221"/>
      <c r="IUD359" s="221"/>
      <c r="IUE359" s="221"/>
      <c r="IUF359" s="221"/>
      <c r="IUG359" s="221"/>
      <c r="IUH359" s="221"/>
      <c r="IUI359" s="221"/>
      <c r="IUJ359" s="221"/>
      <c r="IUK359" s="221"/>
      <c r="IUL359" s="221"/>
      <c r="IUM359" s="221"/>
      <c r="IUN359" s="221"/>
      <c r="IUO359" s="221"/>
      <c r="IUP359" s="221"/>
      <c r="IUQ359" s="221"/>
      <c r="IUR359" s="221"/>
      <c r="IUS359" s="221"/>
      <c r="IUT359" s="221"/>
      <c r="IUU359" s="221"/>
      <c r="IUV359" s="221"/>
      <c r="IUW359" s="221"/>
      <c r="IUX359" s="221"/>
      <c r="IUY359" s="221"/>
      <c r="IUZ359" s="221"/>
      <c r="IVA359" s="221"/>
      <c r="IVB359" s="221"/>
      <c r="IVC359" s="221"/>
      <c r="IVD359" s="221"/>
      <c r="IVE359" s="221"/>
      <c r="IVF359" s="221"/>
      <c r="IVG359" s="221"/>
      <c r="IVH359" s="221"/>
      <c r="IVI359" s="221"/>
      <c r="IVJ359" s="221"/>
      <c r="IVK359" s="221"/>
      <c r="IVL359" s="221"/>
      <c r="IVM359" s="221"/>
      <c r="IVN359" s="221"/>
      <c r="IVO359" s="221"/>
      <c r="IVP359" s="221"/>
      <c r="IVQ359" s="221"/>
      <c r="IVR359" s="221"/>
      <c r="IVS359" s="221"/>
      <c r="IVT359" s="221"/>
      <c r="IVU359" s="221"/>
      <c r="IVV359" s="221"/>
      <c r="IVW359" s="221"/>
      <c r="IVX359" s="221"/>
      <c r="IVY359" s="221"/>
      <c r="IVZ359" s="221"/>
      <c r="IWA359" s="221"/>
      <c r="IWB359" s="221"/>
      <c r="IWC359" s="221"/>
      <c r="IWD359" s="221"/>
      <c r="IWE359" s="221"/>
      <c r="IWF359" s="221"/>
      <c r="IWG359" s="221"/>
      <c r="IWH359" s="221"/>
      <c r="IWI359" s="221"/>
      <c r="IWJ359" s="221"/>
      <c r="IWK359" s="221"/>
      <c r="IWL359" s="221"/>
      <c r="IWM359" s="221"/>
      <c r="IWN359" s="221"/>
      <c r="IWO359" s="221"/>
      <c r="IWP359" s="221"/>
      <c r="IWQ359" s="221"/>
      <c r="IWR359" s="221"/>
      <c r="IWS359" s="221"/>
      <c r="IWT359" s="221"/>
      <c r="IWU359" s="221"/>
      <c r="IWV359" s="221"/>
      <c r="IWW359" s="221"/>
      <c r="IWX359" s="221"/>
      <c r="IWY359" s="221"/>
      <c r="IWZ359" s="221"/>
      <c r="IXA359" s="221"/>
      <c r="IXB359" s="221"/>
      <c r="IXC359" s="221"/>
      <c r="IXD359" s="221"/>
      <c r="IXE359" s="221"/>
      <c r="IXF359" s="221"/>
      <c r="IXG359" s="221"/>
      <c r="IXH359" s="221"/>
      <c r="IXI359" s="221"/>
      <c r="IXJ359" s="221"/>
      <c r="IXK359" s="221"/>
      <c r="IXL359" s="221"/>
      <c r="IXM359" s="221"/>
      <c r="IXN359" s="221"/>
      <c r="IXO359" s="221"/>
      <c r="IXP359" s="221"/>
      <c r="IXQ359" s="221"/>
      <c r="IXR359" s="221"/>
      <c r="IXS359" s="221"/>
      <c r="IXT359" s="221"/>
      <c r="IXU359" s="221"/>
      <c r="IXV359" s="221"/>
      <c r="IXW359" s="221"/>
      <c r="IXX359" s="221"/>
      <c r="IXY359" s="221"/>
      <c r="IXZ359" s="221"/>
      <c r="IYA359" s="221"/>
      <c r="IYB359" s="221"/>
      <c r="IYC359" s="221"/>
      <c r="IYD359" s="221"/>
      <c r="IYE359" s="221"/>
      <c r="IYF359" s="221"/>
      <c r="IYG359" s="221"/>
      <c r="IYH359" s="221"/>
      <c r="IYI359" s="221"/>
      <c r="IYJ359" s="221"/>
      <c r="IYK359" s="221"/>
      <c r="IYL359" s="221"/>
      <c r="IYM359" s="221"/>
      <c r="IYN359" s="221"/>
      <c r="IYO359" s="221"/>
      <c r="IYP359" s="221"/>
      <c r="IYQ359" s="221"/>
      <c r="IYR359" s="221"/>
      <c r="IYS359" s="221"/>
      <c r="IYT359" s="221"/>
      <c r="IYU359" s="221"/>
      <c r="IYV359" s="221"/>
      <c r="IYW359" s="221"/>
      <c r="IYX359" s="221"/>
      <c r="IYY359" s="221"/>
      <c r="IYZ359" s="221"/>
      <c r="IZA359" s="221"/>
      <c r="IZB359" s="221"/>
      <c r="IZC359" s="221"/>
      <c r="IZD359" s="221"/>
      <c r="IZE359" s="221"/>
      <c r="IZF359" s="221"/>
      <c r="IZG359" s="221"/>
      <c r="IZH359" s="221"/>
      <c r="IZI359" s="221"/>
      <c r="IZJ359" s="221"/>
      <c r="IZK359" s="221"/>
      <c r="IZL359" s="221"/>
      <c r="IZM359" s="221"/>
      <c r="IZN359" s="221"/>
      <c r="IZO359" s="221"/>
      <c r="IZP359" s="221"/>
      <c r="IZQ359" s="221"/>
      <c r="IZR359" s="221"/>
      <c r="IZS359" s="221"/>
      <c r="IZT359" s="221"/>
      <c r="IZU359" s="221"/>
      <c r="IZV359" s="221"/>
      <c r="IZW359" s="221"/>
      <c r="IZX359" s="221"/>
      <c r="IZY359" s="221"/>
      <c r="IZZ359" s="221"/>
      <c r="JAA359" s="221"/>
      <c r="JAB359" s="221"/>
      <c r="JAC359" s="221"/>
      <c r="JAD359" s="221"/>
      <c r="JAE359" s="221"/>
      <c r="JAF359" s="221"/>
      <c r="JAG359" s="221"/>
      <c r="JAH359" s="221"/>
      <c r="JAI359" s="221"/>
      <c r="JAJ359" s="221"/>
      <c r="JAK359" s="221"/>
      <c r="JAL359" s="221"/>
      <c r="JAM359" s="221"/>
      <c r="JAN359" s="221"/>
      <c r="JAO359" s="221"/>
      <c r="JAP359" s="221"/>
      <c r="JAQ359" s="221"/>
      <c r="JAR359" s="221"/>
      <c r="JAS359" s="221"/>
      <c r="JAT359" s="221"/>
      <c r="JAU359" s="221"/>
      <c r="JAV359" s="221"/>
      <c r="JAW359" s="221"/>
      <c r="JAX359" s="221"/>
      <c r="JAY359" s="221"/>
      <c r="JAZ359" s="221"/>
      <c r="JBA359" s="221"/>
      <c r="JBB359" s="221"/>
      <c r="JBC359" s="221"/>
      <c r="JBD359" s="221"/>
      <c r="JBE359" s="221"/>
      <c r="JBF359" s="221"/>
      <c r="JBG359" s="221"/>
      <c r="JBH359" s="221"/>
      <c r="JBI359" s="221"/>
      <c r="JBJ359" s="221"/>
      <c r="JBK359" s="221"/>
      <c r="JBL359" s="221"/>
      <c r="JBM359" s="221"/>
      <c r="JBN359" s="221"/>
      <c r="JBO359" s="221"/>
      <c r="JBP359" s="221"/>
      <c r="JBQ359" s="221"/>
      <c r="JBR359" s="221"/>
      <c r="JBS359" s="221"/>
      <c r="JBT359" s="221"/>
      <c r="JBU359" s="221"/>
      <c r="JBV359" s="221"/>
      <c r="JBW359" s="221"/>
      <c r="JBX359" s="221"/>
      <c r="JBY359" s="221"/>
      <c r="JBZ359" s="221"/>
      <c r="JCA359" s="221"/>
      <c r="JCB359" s="221"/>
      <c r="JCC359" s="221"/>
      <c r="JCD359" s="221"/>
      <c r="JCE359" s="221"/>
      <c r="JCF359" s="221"/>
      <c r="JCG359" s="221"/>
      <c r="JCH359" s="221"/>
      <c r="JCI359" s="221"/>
      <c r="JCJ359" s="221"/>
      <c r="JCK359" s="221"/>
      <c r="JCL359" s="221"/>
      <c r="JCM359" s="221"/>
      <c r="JCN359" s="221"/>
      <c r="JCO359" s="221"/>
      <c r="JCP359" s="221"/>
      <c r="JCQ359" s="221"/>
      <c r="JCR359" s="221"/>
      <c r="JCS359" s="221"/>
      <c r="JCT359" s="221"/>
      <c r="JCU359" s="221"/>
      <c r="JCV359" s="221"/>
      <c r="JCW359" s="221"/>
      <c r="JCX359" s="221"/>
      <c r="JCY359" s="221"/>
      <c r="JCZ359" s="221"/>
      <c r="JDA359" s="221"/>
      <c r="JDB359" s="221"/>
      <c r="JDC359" s="221"/>
      <c r="JDD359" s="221"/>
      <c r="JDE359" s="221"/>
      <c r="JDF359" s="221"/>
      <c r="JDG359" s="221"/>
      <c r="JDH359" s="221"/>
      <c r="JDI359" s="221"/>
      <c r="JDJ359" s="221"/>
      <c r="JDK359" s="221"/>
      <c r="JDL359" s="221"/>
      <c r="JDM359" s="221"/>
      <c r="JDN359" s="221"/>
      <c r="JDO359" s="221"/>
      <c r="JDP359" s="221"/>
      <c r="JDQ359" s="221"/>
      <c r="JDR359" s="221"/>
      <c r="JDS359" s="221"/>
      <c r="JDT359" s="221"/>
      <c r="JDU359" s="221"/>
      <c r="JDV359" s="221"/>
      <c r="JDW359" s="221"/>
      <c r="JDX359" s="221"/>
      <c r="JDY359" s="221"/>
      <c r="JDZ359" s="221"/>
      <c r="JEA359" s="221"/>
      <c r="JEB359" s="221"/>
      <c r="JEC359" s="221"/>
      <c r="JED359" s="221"/>
      <c r="JEE359" s="221"/>
      <c r="JEF359" s="221"/>
      <c r="JEG359" s="221"/>
      <c r="JEH359" s="221"/>
      <c r="JEI359" s="221"/>
      <c r="JEJ359" s="221"/>
      <c r="JEK359" s="221"/>
      <c r="JEL359" s="221"/>
      <c r="JEM359" s="221"/>
      <c r="JEN359" s="221"/>
      <c r="JEO359" s="221"/>
      <c r="JEP359" s="221"/>
      <c r="JEQ359" s="221"/>
      <c r="JER359" s="221"/>
      <c r="JES359" s="221"/>
      <c r="JET359" s="221"/>
      <c r="JEU359" s="221"/>
      <c r="JEV359" s="221"/>
      <c r="JEW359" s="221"/>
      <c r="JEX359" s="221"/>
      <c r="JEY359" s="221"/>
      <c r="JEZ359" s="221"/>
      <c r="JFA359" s="221"/>
      <c r="JFB359" s="221"/>
      <c r="JFC359" s="221"/>
      <c r="JFD359" s="221"/>
      <c r="JFE359" s="221"/>
      <c r="JFF359" s="221"/>
      <c r="JFG359" s="221"/>
      <c r="JFH359" s="221"/>
      <c r="JFI359" s="221"/>
      <c r="JFJ359" s="221"/>
      <c r="JFK359" s="221"/>
      <c r="JFL359" s="221"/>
      <c r="JFM359" s="221"/>
      <c r="JFN359" s="221"/>
      <c r="JFO359" s="221"/>
      <c r="JFP359" s="221"/>
      <c r="JFQ359" s="221"/>
      <c r="JFR359" s="221"/>
      <c r="JFS359" s="221"/>
      <c r="JFT359" s="221"/>
      <c r="JFU359" s="221"/>
      <c r="JFV359" s="221"/>
      <c r="JFW359" s="221"/>
      <c r="JFX359" s="221"/>
      <c r="JFY359" s="221"/>
      <c r="JFZ359" s="221"/>
      <c r="JGA359" s="221"/>
      <c r="JGB359" s="221"/>
      <c r="JGC359" s="221"/>
      <c r="JGD359" s="221"/>
      <c r="JGE359" s="221"/>
      <c r="JGF359" s="221"/>
      <c r="JGG359" s="221"/>
      <c r="JGH359" s="221"/>
      <c r="JGI359" s="221"/>
      <c r="JGJ359" s="221"/>
      <c r="JGK359" s="221"/>
      <c r="JGL359" s="221"/>
      <c r="JGM359" s="221"/>
      <c r="JGN359" s="221"/>
      <c r="JGO359" s="221"/>
      <c r="JGP359" s="221"/>
      <c r="JGQ359" s="221"/>
      <c r="JGR359" s="221"/>
      <c r="JGS359" s="221"/>
      <c r="JGT359" s="221"/>
      <c r="JGU359" s="221"/>
      <c r="JGV359" s="221"/>
      <c r="JGW359" s="221"/>
      <c r="JGX359" s="221"/>
      <c r="JGY359" s="221"/>
      <c r="JGZ359" s="221"/>
      <c r="JHA359" s="221"/>
      <c r="JHB359" s="221"/>
      <c r="JHC359" s="221"/>
      <c r="JHD359" s="221"/>
      <c r="JHE359" s="221"/>
      <c r="JHF359" s="221"/>
      <c r="JHG359" s="221"/>
      <c r="JHH359" s="221"/>
      <c r="JHI359" s="221"/>
      <c r="JHJ359" s="221"/>
      <c r="JHK359" s="221"/>
      <c r="JHL359" s="221"/>
      <c r="JHM359" s="221"/>
      <c r="JHN359" s="221"/>
      <c r="JHO359" s="221"/>
      <c r="JHP359" s="221"/>
      <c r="JHQ359" s="221"/>
      <c r="JHR359" s="221"/>
      <c r="JHS359" s="221"/>
      <c r="JHT359" s="221"/>
      <c r="JHU359" s="221"/>
      <c r="JHV359" s="221"/>
      <c r="JHW359" s="221"/>
      <c r="JHX359" s="221"/>
      <c r="JHY359" s="221"/>
      <c r="JHZ359" s="221"/>
      <c r="JIA359" s="221"/>
      <c r="JIB359" s="221"/>
      <c r="JIC359" s="221"/>
      <c r="JID359" s="221"/>
      <c r="JIE359" s="221"/>
      <c r="JIF359" s="221"/>
      <c r="JIG359" s="221"/>
      <c r="JIH359" s="221"/>
      <c r="JII359" s="221"/>
      <c r="JIJ359" s="221"/>
      <c r="JIK359" s="221"/>
      <c r="JIL359" s="221"/>
      <c r="JIM359" s="221"/>
      <c r="JIN359" s="221"/>
      <c r="JIO359" s="221"/>
      <c r="JIP359" s="221"/>
      <c r="JIQ359" s="221"/>
      <c r="JIR359" s="221"/>
      <c r="JIS359" s="221"/>
      <c r="JIT359" s="221"/>
      <c r="JIU359" s="221"/>
      <c r="JIV359" s="221"/>
      <c r="JIW359" s="221"/>
      <c r="JIX359" s="221"/>
      <c r="JIY359" s="221"/>
      <c r="JIZ359" s="221"/>
      <c r="JJA359" s="221"/>
      <c r="JJB359" s="221"/>
      <c r="JJC359" s="221"/>
      <c r="JJD359" s="221"/>
      <c r="JJE359" s="221"/>
      <c r="JJF359" s="221"/>
      <c r="JJG359" s="221"/>
      <c r="JJH359" s="221"/>
      <c r="JJI359" s="221"/>
      <c r="JJJ359" s="221"/>
      <c r="JJK359" s="221"/>
      <c r="JJL359" s="221"/>
      <c r="JJM359" s="221"/>
      <c r="JJN359" s="221"/>
      <c r="JJO359" s="221"/>
      <c r="JJP359" s="221"/>
      <c r="JJQ359" s="221"/>
      <c r="JJR359" s="221"/>
      <c r="JJS359" s="221"/>
      <c r="JJT359" s="221"/>
      <c r="JJU359" s="221"/>
      <c r="JJV359" s="221"/>
      <c r="JJW359" s="221"/>
      <c r="JJX359" s="221"/>
      <c r="JJY359" s="221"/>
      <c r="JJZ359" s="221"/>
      <c r="JKA359" s="221"/>
      <c r="JKB359" s="221"/>
      <c r="JKC359" s="221"/>
      <c r="JKD359" s="221"/>
      <c r="JKE359" s="221"/>
      <c r="JKF359" s="221"/>
      <c r="JKG359" s="221"/>
      <c r="JKH359" s="221"/>
      <c r="JKI359" s="221"/>
      <c r="JKJ359" s="221"/>
      <c r="JKK359" s="221"/>
      <c r="JKL359" s="221"/>
      <c r="JKM359" s="221"/>
      <c r="JKN359" s="221"/>
      <c r="JKO359" s="221"/>
      <c r="JKP359" s="221"/>
      <c r="JKQ359" s="221"/>
      <c r="JKR359" s="221"/>
      <c r="JKS359" s="221"/>
      <c r="JKT359" s="221"/>
      <c r="JKU359" s="221"/>
      <c r="JKV359" s="221"/>
      <c r="JKW359" s="221"/>
      <c r="JKX359" s="221"/>
      <c r="JKY359" s="221"/>
      <c r="JKZ359" s="221"/>
      <c r="JLA359" s="221"/>
      <c r="JLB359" s="221"/>
      <c r="JLC359" s="221"/>
      <c r="JLD359" s="221"/>
      <c r="JLE359" s="221"/>
      <c r="JLF359" s="221"/>
      <c r="JLG359" s="221"/>
      <c r="JLH359" s="221"/>
      <c r="JLI359" s="221"/>
      <c r="JLJ359" s="221"/>
      <c r="JLK359" s="221"/>
      <c r="JLL359" s="221"/>
      <c r="JLM359" s="221"/>
      <c r="JLN359" s="221"/>
      <c r="JLO359" s="221"/>
      <c r="JLP359" s="221"/>
      <c r="JLQ359" s="221"/>
      <c r="JLR359" s="221"/>
      <c r="JLS359" s="221"/>
      <c r="JLT359" s="221"/>
      <c r="JLU359" s="221"/>
      <c r="JLV359" s="221"/>
      <c r="JLW359" s="221"/>
      <c r="JLX359" s="221"/>
      <c r="JLY359" s="221"/>
      <c r="JLZ359" s="221"/>
      <c r="JMA359" s="221"/>
      <c r="JMB359" s="221"/>
      <c r="JMC359" s="221"/>
      <c r="JMD359" s="221"/>
      <c r="JME359" s="221"/>
      <c r="JMF359" s="221"/>
      <c r="JMG359" s="221"/>
      <c r="JMH359" s="221"/>
      <c r="JMI359" s="221"/>
      <c r="JMJ359" s="221"/>
      <c r="JMK359" s="221"/>
      <c r="JML359" s="221"/>
      <c r="JMM359" s="221"/>
      <c r="JMN359" s="221"/>
      <c r="JMO359" s="221"/>
      <c r="JMP359" s="221"/>
      <c r="JMQ359" s="221"/>
      <c r="JMR359" s="221"/>
      <c r="JMS359" s="221"/>
      <c r="JMT359" s="221"/>
      <c r="JMU359" s="221"/>
      <c r="JMV359" s="221"/>
      <c r="JMW359" s="221"/>
      <c r="JMX359" s="221"/>
      <c r="JMY359" s="221"/>
      <c r="JMZ359" s="221"/>
      <c r="JNA359" s="221"/>
      <c r="JNB359" s="221"/>
      <c r="JNC359" s="221"/>
      <c r="JND359" s="221"/>
      <c r="JNE359" s="221"/>
      <c r="JNF359" s="221"/>
      <c r="JNG359" s="221"/>
      <c r="JNH359" s="221"/>
      <c r="JNI359" s="221"/>
      <c r="JNJ359" s="221"/>
      <c r="JNK359" s="221"/>
      <c r="JNL359" s="221"/>
      <c r="JNM359" s="221"/>
      <c r="JNN359" s="221"/>
      <c r="JNO359" s="221"/>
      <c r="JNP359" s="221"/>
      <c r="JNQ359" s="221"/>
      <c r="JNR359" s="221"/>
      <c r="JNS359" s="221"/>
      <c r="JNT359" s="221"/>
      <c r="JNU359" s="221"/>
      <c r="JNV359" s="221"/>
      <c r="JNW359" s="221"/>
      <c r="JNX359" s="221"/>
      <c r="JNY359" s="221"/>
      <c r="JNZ359" s="221"/>
      <c r="JOA359" s="221"/>
      <c r="JOB359" s="221"/>
      <c r="JOC359" s="221"/>
      <c r="JOD359" s="221"/>
      <c r="JOE359" s="221"/>
      <c r="JOF359" s="221"/>
      <c r="JOG359" s="221"/>
      <c r="JOH359" s="221"/>
      <c r="JOI359" s="221"/>
      <c r="JOJ359" s="221"/>
      <c r="JOK359" s="221"/>
      <c r="JOL359" s="221"/>
      <c r="JOM359" s="221"/>
      <c r="JON359" s="221"/>
      <c r="JOO359" s="221"/>
      <c r="JOP359" s="221"/>
      <c r="JOQ359" s="221"/>
      <c r="JOR359" s="221"/>
      <c r="JOS359" s="221"/>
      <c r="JOT359" s="221"/>
      <c r="JOU359" s="221"/>
      <c r="JOV359" s="221"/>
      <c r="JOW359" s="221"/>
      <c r="JOX359" s="221"/>
      <c r="JOY359" s="221"/>
      <c r="JOZ359" s="221"/>
      <c r="JPA359" s="221"/>
      <c r="JPB359" s="221"/>
      <c r="JPC359" s="221"/>
      <c r="JPD359" s="221"/>
      <c r="JPE359" s="221"/>
      <c r="JPF359" s="221"/>
      <c r="JPG359" s="221"/>
      <c r="JPH359" s="221"/>
      <c r="JPI359" s="221"/>
      <c r="JPJ359" s="221"/>
      <c r="JPK359" s="221"/>
      <c r="JPL359" s="221"/>
      <c r="JPM359" s="221"/>
      <c r="JPN359" s="221"/>
      <c r="JPO359" s="221"/>
      <c r="JPP359" s="221"/>
      <c r="JPQ359" s="221"/>
      <c r="JPR359" s="221"/>
      <c r="JPS359" s="221"/>
      <c r="JPT359" s="221"/>
      <c r="JPU359" s="221"/>
      <c r="JPV359" s="221"/>
      <c r="JPW359" s="221"/>
      <c r="JPX359" s="221"/>
      <c r="JPY359" s="221"/>
      <c r="JPZ359" s="221"/>
      <c r="JQA359" s="221"/>
      <c r="JQB359" s="221"/>
      <c r="JQC359" s="221"/>
      <c r="JQD359" s="221"/>
      <c r="JQE359" s="221"/>
      <c r="JQF359" s="221"/>
      <c r="JQG359" s="221"/>
      <c r="JQH359" s="221"/>
      <c r="JQI359" s="221"/>
      <c r="JQJ359" s="221"/>
      <c r="JQK359" s="221"/>
      <c r="JQL359" s="221"/>
      <c r="JQM359" s="221"/>
      <c r="JQN359" s="221"/>
      <c r="JQO359" s="221"/>
      <c r="JQP359" s="221"/>
      <c r="JQQ359" s="221"/>
      <c r="JQR359" s="221"/>
      <c r="JQS359" s="221"/>
      <c r="JQT359" s="221"/>
      <c r="JQU359" s="221"/>
      <c r="JQV359" s="221"/>
      <c r="JQW359" s="221"/>
      <c r="JQX359" s="221"/>
      <c r="JQY359" s="221"/>
      <c r="JQZ359" s="221"/>
      <c r="JRA359" s="221"/>
      <c r="JRB359" s="221"/>
      <c r="JRC359" s="221"/>
      <c r="JRD359" s="221"/>
      <c r="JRE359" s="221"/>
      <c r="JRF359" s="221"/>
      <c r="JRG359" s="221"/>
      <c r="JRH359" s="221"/>
      <c r="JRI359" s="221"/>
      <c r="JRJ359" s="221"/>
      <c r="JRK359" s="221"/>
      <c r="JRL359" s="221"/>
      <c r="JRM359" s="221"/>
      <c r="JRN359" s="221"/>
      <c r="JRO359" s="221"/>
      <c r="JRP359" s="221"/>
      <c r="JRQ359" s="221"/>
      <c r="JRR359" s="221"/>
      <c r="JRS359" s="221"/>
      <c r="JRT359" s="221"/>
      <c r="JRU359" s="221"/>
      <c r="JRV359" s="221"/>
      <c r="JRW359" s="221"/>
      <c r="JRX359" s="221"/>
      <c r="JRY359" s="221"/>
      <c r="JRZ359" s="221"/>
      <c r="JSA359" s="221"/>
      <c r="JSB359" s="221"/>
      <c r="JSC359" s="221"/>
      <c r="JSD359" s="221"/>
      <c r="JSE359" s="221"/>
      <c r="JSF359" s="221"/>
      <c r="JSG359" s="221"/>
      <c r="JSH359" s="221"/>
      <c r="JSI359" s="221"/>
      <c r="JSJ359" s="221"/>
      <c r="JSK359" s="221"/>
      <c r="JSL359" s="221"/>
      <c r="JSM359" s="221"/>
      <c r="JSN359" s="221"/>
      <c r="JSO359" s="221"/>
      <c r="JSP359" s="221"/>
      <c r="JSQ359" s="221"/>
      <c r="JSR359" s="221"/>
      <c r="JSS359" s="221"/>
      <c r="JST359" s="221"/>
      <c r="JSU359" s="221"/>
      <c r="JSV359" s="221"/>
      <c r="JSW359" s="221"/>
      <c r="JSX359" s="221"/>
      <c r="JSY359" s="221"/>
      <c r="JSZ359" s="221"/>
      <c r="JTA359" s="221"/>
      <c r="JTB359" s="221"/>
      <c r="JTC359" s="221"/>
      <c r="JTD359" s="221"/>
      <c r="JTE359" s="221"/>
      <c r="JTF359" s="221"/>
      <c r="JTG359" s="221"/>
      <c r="JTH359" s="221"/>
      <c r="JTI359" s="221"/>
      <c r="JTJ359" s="221"/>
      <c r="JTK359" s="221"/>
      <c r="JTL359" s="221"/>
      <c r="JTM359" s="221"/>
      <c r="JTN359" s="221"/>
      <c r="JTO359" s="221"/>
      <c r="JTP359" s="221"/>
      <c r="JTQ359" s="221"/>
      <c r="JTR359" s="221"/>
      <c r="JTS359" s="221"/>
      <c r="JTT359" s="221"/>
      <c r="JTU359" s="221"/>
      <c r="JTV359" s="221"/>
      <c r="JTW359" s="221"/>
      <c r="JTX359" s="221"/>
      <c r="JTY359" s="221"/>
      <c r="JTZ359" s="221"/>
      <c r="JUA359" s="221"/>
      <c r="JUB359" s="221"/>
      <c r="JUC359" s="221"/>
      <c r="JUD359" s="221"/>
      <c r="JUE359" s="221"/>
      <c r="JUF359" s="221"/>
      <c r="JUG359" s="221"/>
      <c r="JUH359" s="221"/>
      <c r="JUI359" s="221"/>
      <c r="JUJ359" s="221"/>
      <c r="JUK359" s="221"/>
      <c r="JUL359" s="221"/>
      <c r="JUM359" s="221"/>
      <c r="JUN359" s="221"/>
      <c r="JUO359" s="221"/>
      <c r="JUP359" s="221"/>
      <c r="JUQ359" s="221"/>
      <c r="JUR359" s="221"/>
      <c r="JUS359" s="221"/>
      <c r="JUT359" s="221"/>
      <c r="JUU359" s="221"/>
      <c r="JUV359" s="221"/>
      <c r="JUW359" s="221"/>
      <c r="JUX359" s="221"/>
      <c r="JUY359" s="221"/>
      <c r="JUZ359" s="221"/>
      <c r="JVA359" s="221"/>
      <c r="JVB359" s="221"/>
      <c r="JVC359" s="221"/>
      <c r="JVD359" s="221"/>
      <c r="JVE359" s="221"/>
      <c r="JVF359" s="221"/>
      <c r="JVG359" s="221"/>
      <c r="JVH359" s="221"/>
      <c r="JVI359" s="221"/>
      <c r="JVJ359" s="221"/>
      <c r="JVK359" s="221"/>
      <c r="JVL359" s="221"/>
      <c r="JVM359" s="221"/>
      <c r="JVN359" s="221"/>
      <c r="JVO359" s="221"/>
      <c r="JVP359" s="221"/>
      <c r="JVQ359" s="221"/>
      <c r="JVR359" s="221"/>
      <c r="JVS359" s="221"/>
      <c r="JVT359" s="221"/>
      <c r="JVU359" s="221"/>
      <c r="JVV359" s="221"/>
      <c r="JVW359" s="221"/>
      <c r="JVX359" s="221"/>
      <c r="JVY359" s="221"/>
      <c r="JVZ359" s="221"/>
      <c r="JWA359" s="221"/>
      <c r="JWB359" s="221"/>
      <c r="JWC359" s="221"/>
      <c r="JWD359" s="221"/>
      <c r="JWE359" s="221"/>
      <c r="JWF359" s="221"/>
      <c r="JWG359" s="221"/>
      <c r="JWH359" s="221"/>
      <c r="JWI359" s="221"/>
      <c r="JWJ359" s="221"/>
      <c r="JWK359" s="221"/>
      <c r="JWL359" s="221"/>
      <c r="JWM359" s="221"/>
      <c r="JWN359" s="221"/>
      <c r="JWO359" s="221"/>
      <c r="JWP359" s="221"/>
      <c r="JWQ359" s="221"/>
      <c r="JWR359" s="221"/>
      <c r="JWS359" s="221"/>
      <c r="JWT359" s="221"/>
      <c r="JWU359" s="221"/>
      <c r="JWV359" s="221"/>
      <c r="JWW359" s="221"/>
      <c r="JWX359" s="221"/>
      <c r="JWY359" s="221"/>
      <c r="JWZ359" s="221"/>
      <c r="JXA359" s="221"/>
      <c r="JXB359" s="221"/>
      <c r="JXC359" s="221"/>
      <c r="JXD359" s="221"/>
      <c r="JXE359" s="221"/>
      <c r="JXF359" s="221"/>
      <c r="JXG359" s="221"/>
      <c r="JXH359" s="221"/>
      <c r="JXI359" s="221"/>
      <c r="JXJ359" s="221"/>
      <c r="JXK359" s="221"/>
      <c r="JXL359" s="221"/>
      <c r="JXM359" s="221"/>
      <c r="JXN359" s="221"/>
      <c r="JXO359" s="221"/>
      <c r="JXP359" s="221"/>
      <c r="JXQ359" s="221"/>
      <c r="JXR359" s="221"/>
      <c r="JXS359" s="221"/>
      <c r="JXT359" s="221"/>
      <c r="JXU359" s="221"/>
      <c r="JXV359" s="221"/>
      <c r="JXW359" s="221"/>
      <c r="JXX359" s="221"/>
      <c r="JXY359" s="221"/>
      <c r="JXZ359" s="221"/>
      <c r="JYA359" s="221"/>
      <c r="JYB359" s="221"/>
      <c r="JYC359" s="221"/>
      <c r="JYD359" s="221"/>
      <c r="JYE359" s="221"/>
      <c r="JYF359" s="221"/>
      <c r="JYG359" s="221"/>
      <c r="JYH359" s="221"/>
      <c r="JYI359" s="221"/>
      <c r="JYJ359" s="221"/>
      <c r="JYK359" s="221"/>
      <c r="JYL359" s="221"/>
      <c r="JYM359" s="221"/>
      <c r="JYN359" s="221"/>
      <c r="JYO359" s="221"/>
      <c r="JYP359" s="221"/>
      <c r="JYQ359" s="221"/>
      <c r="JYR359" s="221"/>
      <c r="JYS359" s="221"/>
      <c r="JYT359" s="221"/>
      <c r="JYU359" s="221"/>
      <c r="JYV359" s="221"/>
      <c r="JYW359" s="221"/>
      <c r="JYX359" s="221"/>
      <c r="JYY359" s="221"/>
      <c r="JYZ359" s="221"/>
      <c r="JZA359" s="221"/>
      <c r="JZB359" s="221"/>
      <c r="JZC359" s="221"/>
      <c r="JZD359" s="221"/>
      <c r="JZE359" s="221"/>
      <c r="JZF359" s="221"/>
      <c r="JZG359" s="221"/>
      <c r="JZH359" s="221"/>
      <c r="JZI359" s="221"/>
      <c r="JZJ359" s="221"/>
      <c r="JZK359" s="221"/>
      <c r="JZL359" s="221"/>
      <c r="JZM359" s="221"/>
      <c r="JZN359" s="221"/>
      <c r="JZO359" s="221"/>
      <c r="JZP359" s="221"/>
      <c r="JZQ359" s="221"/>
      <c r="JZR359" s="221"/>
      <c r="JZS359" s="221"/>
      <c r="JZT359" s="221"/>
      <c r="JZU359" s="221"/>
      <c r="JZV359" s="221"/>
      <c r="JZW359" s="221"/>
      <c r="JZX359" s="221"/>
      <c r="JZY359" s="221"/>
      <c r="JZZ359" s="221"/>
      <c r="KAA359" s="221"/>
      <c r="KAB359" s="221"/>
      <c r="KAC359" s="221"/>
      <c r="KAD359" s="221"/>
      <c r="KAE359" s="221"/>
      <c r="KAF359" s="221"/>
      <c r="KAG359" s="221"/>
      <c r="KAH359" s="221"/>
      <c r="KAI359" s="221"/>
      <c r="KAJ359" s="221"/>
      <c r="KAK359" s="221"/>
      <c r="KAL359" s="221"/>
      <c r="KAM359" s="221"/>
      <c r="KAN359" s="221"/>
      <c r="KAO359" s="221"/>
      <c r="KAP359" s="221"/>
      <c r="KAQ359" s="221"/>
      <c r="KAR359" s="221"/>
      <c r="KAS359" s="221"/>
      <c r="KAT359" s="221"/>
      <c r="KAU359" s="221"/>
      <c r="KAV359" s="221"/>
      <c r="KAW359" s="221"/>
      <c r="KAX359" s="221"/>
      <c r="KAY359" s="221"/>
      <c r="KAZ359" s="221"/>
      <c r="KBA359" s="221"/>
      <c r="KBB359" s="221"/>
      <c r="KBC359" s="221"/>
      <c r="KBD359" s="221"/>
      <c r="KBE359" s="221"/>
      <c r="KBF359" s="221"/>
      <c r="KBG359" s="221"/>
      <c r="KBH359" s="221"/>
      <c r="KBI359" s="221"/>
      <c r="KBJ359" s="221"/>
      <c r="KBK359" s="221"/>
      <c r="KBL359" s="221"/>
      <c r="KBM359" s="221"/>
      <c r="KBN359" s="221"/>
      <c r="KBO359" s="221"/>
      <c r="KBP359" s="221"/>
      <c r="KBQ359" s="221"/>
      <c r="KBR359" s="221"/>
      <c r="KBS359" s="221"/>
      <c r="KBT359" s="221"/>
      <c r="KBU359" s="221"/>
      <c r="KBV359" s="221"/>
      <c r="KBW359" s="221"/>
      <c r="KBX359" s="221"/>
      <c r="KBY359" s="221"/>
      <c r="KBZ359" s="221"/>
      <c r="KCA359" s="221"/>
      <c r="KCB359" s="221"/>
      <c r="KCC359" s="221"/>
      <c r="KCD359" s="221"/>
      <c r="KCE359" s="221"/>
      <c r="KCF359" s="221"/>
      <c r="KCG359" s="221"/>
      <c r="KCH359" s="221"/>
      <c r="KCI359" s="221"/>
      <c r="KCJ359" s="221"/>
      <c r="KCK359" s="221"/>
      <c r="KCL359" s="221"/>
      <c r="KCM359" s="221"/>
      <c r="KCN359" s="221"/>
      <c r="KCO359" s="221"/>
      <c r="KCP359" s="221"/>
      <c r="KCQ359" s="221"/>
      <c r="KCR359" s="221"/>
      <c r="KCS359" s="221"/>
      <c r="KCT359" s="221"/>
      <c r="KCU359" s="221"/>
      <c r="KCV359" s="221"/>
      <c r="KCW359" s="221"/>
      <c r="KCX359" s="221"/>
      <c r="KCY359" s="221"/>
      <c r="KCZ359" s="221"/>
      <c r="KDA359" s="221"/>
      <c r="KDB359" s="221"/>
      <c r="KDC359" s="221"/>
      <c r="KDD359" s="221"/>
      <c r="KDE359" s="221"/>
      <c r="KDF359" s="221"/>
      <c r="KDG359" s="221"/>
      <c r="KDH359" s="221"/>
      <c r="KDI359" s="221"/>
      <c r="KDJ359" s="221"/>
      <c r="KDK359" s="221"/>
      <c r="KDL359" s="221"/>
      <c r="KDM359" s="221"/>
      <c r="KDN359" s="221"/>
      <c r="KDO359" s="221"/>
      <c r="KDP359" s="221"/>
      <c r="KDQ359" s="221"/>
      <c r="KDR359" s="221"/>
      <c r="KDS359" s="221"/>
      <c r="KDT359" s="221"/>
      <c r="KDU359" s="221"/>
      <c r="KDV359" s="221"/>
      <c r="KDW359" s="221"/>
      <c r="KDX359" s="221"/>
      <c r="KDY359" s="221"/>
      <c r="KDZ359" s="221"/>
      <c r="KEA359" s="221"/>
      <c r="KEB359" s="221"/>
      <c r="KEC359" s="221"/>
      <c r="KED359" s="221"/>
      <c r="KEE359" s="221"/>
      <c r="KEF359" s="221"/>
      <c r="KEG359" s="221"/>
      <c r="KEH359" s="221"/>
      <c r="KEI359" s="221"/>
      <c r="KEJ359" s="221"/>
      <c r="KEK359" s="221"/>
      <c r="KEL359" s="221"/>
      <c r="KEM359" s="221"/>
      <c r="KEN359" s="221"/>
      <c r="KEO359" s="221"/>
      <c r="KEP359" s="221"/>
      <c r="KEQ359" s="221"/>
      <c r="KER359" s="221"/>
      <c r="KES359" s="221"/>
      <c r="KET359" s="221"/>
      <c r="KEU359" s="221"/>
      <c r="KEV359" s="221"/>
      <c r="KEW359" s="221"/>
      <c r="KEX359" s="221"/>
      <c r="KEY359" s="221"/>
      <c r="KEZ359" s="221"/>
      <c r="KFA359" s="221"/>
      <c r="KFB359" s="221"/>
      <c r="KFC359" s="221"/>
      <c r="KFD359" s="221"/>
      <c r="KFE359" s="221"/>
      <c r="KFF359" s="221"/>
      <c r="KFG359" s="221"/>
      <c r="KFH359" s="221"/>
      <c r="KFI359" s="221"/>
      <c r="KFJ359" s="221"/>
      <c r="KFK359" s="221"/>
      <c r="KFL359" s="221"/>
      <c r="KFM359" s="221"/>
      <c r="KFN359" s="221"/>
      <c r="KFO359" s="221"/>
      <c r="KFP359" s="221"/>
      <c r="KFQ359" s="221"/>
      <c r="KFR359" s="221"/>
      <c r="KFS359" s="221"/>
      <c r="KFT359" s="221"/>
      <c r="KFU359" s="221"/>
      <c r="KFV359" s="221"/>
      <c r="KFW359" s="221"/>
      <c r="KFX359" s="221"/>
      <c r="KFY359" s="221"/>
      <c r="KFZ359" s="221"/>
      <c r="KGA359" s="221"/>
      <c r="KGB359" s="221"/>
      <c r="KGC359" s="221"/>
      <c r="KGD359" s="221"/>
      <c r="KGE359" s="221"/>
      <c r="KGF359" s="221"/>
      <c r="KGG359" s="221"/>
      <c r="KGH359" s="221"/>
      <c r="KGI359" s="221"/>
      <c r="KGJ359" s="221"/>
      <c r="KGK359" s="221"/>
      <c r="KGL359" s="221"/>
      <c r="KGM359" s="221"/>
      <c r="KGN359" s="221"/>
      <c r="KGO359" s="221"/>
      <c r="KGP359" s="221"/>
      <c r="KGQ359" s="221"/>
      <c r="KGR359" s="221"/>
      <c r="KGS359" s="221"/>
      <c r="KGT359" s="221"/>
      <c r="KGU359" s="221"/>
      <c r="KGV359" s="221"/>
      <c r="KGW359" s="221"/>
      <c r="KGX359" s="221"/>
      <c r="KGY359" s="221"/>
      <c r="KGZ359" s="221"/>
      <c r="KHA359" s="221"/>
      <c r="KHB359" s="221"/>
      <c r="KHC359" s="221"/>
      <c r="KHD359" s="221"/>
      <c r="KHE359" s="221"/>
      <c r="KHF359" s="221"/>
      <c r="KHG359" s="221"/>
      <c r="KHH359" s="221"/>
      <c r="KHI359" s="221"/>
      <c r="KHJ359" s="221"/>
      <c r="KHK359" s="221"/>
      <c r="KHL359" s="221"/>
      <c r="KHM359" s="221"/>
      <c r="KHN359" s="221"/>
      <c r="KHO359" s="221"/>
      <c r="KHP359" s="221"/>
      <c r="KHQ359" s="221"/>
      <c r="KHR359" s="221"/>
      <c r="KHS359" s="221"/>
      <c r="KHT359" s="221"/>
      <c r="KHU359" s="221"/>
      <c r="KHV359" s="221"/>
      <c r="KHW359" s="221"/>
      <c r="KHX359" s="221"/>
      <c r="KHY359" s="221"/>
      <c r="KHZ359" s="221"/>
      <c r="KIA359" s="221"/>
      <c r="KIB359" s="221"/>
      <c r="KIC359" s="221"/>
      <c r="KID359" s="221"/>
      <c r="KIE359" s="221"/>
      <c r="KIF359" s="221"/>
      <c r="KIG359" s="221"/>
      <c r="KIH359" s="221"/>
      <c r="KII359" s="221"/>
      <c r="KIJ359" s="221"/>
      <c r="KIK359" s="221"/>
      <c r="KIL359" s="221"/>
      <c r="KIM359" s="221"/>
      <c r="KIN359" s="221"/>
      <c r="KIO359" s="221"/>
      <c r="KIP359" s="221"/>
      <c r="KIQ359" s="221"/>
      <c r="KIR359" s="221"/>
      <c r="KIS359" s="221"/>
      <c r="KIT359" s="221"/>
      <c r="KIU359" s="221"/>
      <c r="KIV359" s="221"/>
      <c r="KIW359" s="221"/>
      <c r="KIX359" s="221"/>
      <c r="KIY359" s="221"/>
      <c r="KIZ359" s="221"/>
      <c r="KJA359" s="221"/>
      <c r="KJB359" s="221"/>
      <c r="KJC359" s="221"/>
      <c r="KJD359" s="221"/>
      <c r="KJE359" s="221"/>
      <c r="KJF359" s="221"/>
      <c r="KJG359" s="221"/>
      <c r="KJH359" s="221"/>
      <c r="KJI359" s="221"/>
      <c r="KJJ359" s="221"/>
      <c r="KJK359" s="221"/>
      <c r="KJL359" s="221"/>
      <c r="KJM359" s="221"/>
      <c r="KJN359" s="221"/>
      <c r="KJO359" s="221"/>
      <c r="KJP359" s="221"/>
      <c r="KJQ359" s="221"/>
      <c r="KJR359" s="221"/>
      <c r="KJS359" s="221"/>
      <c r="KJT359" s="221"/>
      <c r="KJU359" s="221"/>
      <c r="KJV359" s="221"/>
      <c r="KJW359" s="221"/>
      <c r="KJX359" s="221"/>
      <c r="KJY359" s="221"/>
      <c r="KJZ359" s="221"/>
      <c r="KKA359" s="221"/>
      <c r="KKB359" s="221"/>
      <c r="KKC359" s="221"/>
      <c r="KKD359" s="221"/>
      <c r="KKE359" s="221"/>
      <c r="KKF359" s="221"/>
      <c r="KKG359" s="221"/>
      <c r="KKH359" s="221"/>
      <c r="KKI359" s="221"/>
      <c r="KKJ359" s="221"/>
      <c r="KKK359" s="221"/>
      <c r="KKL359" s="221"/>
      <c r="KKM359" s="221"/>
      <c r="KKN359" s="221"/>
      <c r="KKO359" s="221"/>
      <c r="KKP359" s="221"/>
      <c r="KKQ359" s="221"/>
      <c r="KKR359" s="221"/>
      <c r="KKS359" s="221"/>
      <c r="KKT359" s="221"/>
      <c r="KKU359" s="221"/>
      <c r="KKV359" s="221"/>
      <c r="KKW359" s="221"/>
      <c r="KKX359" s="221"/>
      <c r="KKY359" s="221"/>
      <c r="KKZ359" s="221"/>
      <c r="KLA359" s="221"/>
      <c r="KLB359" s="221"/>
      <c r="KLC359" s="221"/>
      <c r="KLD359" s="221"/>
      <c r="KLE359" s="221"/>
      <c r="KLF359" s="221"/>
      <c r="KLG359" s="221"/>
      <c r="KLH359" s="221"/>
      <c r="KLI359" s="221"/>
      <c r="KLJ359" s="221"/>
      <c r="KLK359" s="221"/>
      <c r="KLL359" s="221"/>
      <c r="KLM359" s="221"/>
      <c r="KLN359" s="221"/>
      <c r="KLO359" s="221"/>
      <c r="KLP359" s="221"/>
      <c r="KLQ359" s="221"/>
      <c r="KLR359" s="221"/>
      <c r="KLS359" s="221"/>
      <c r="KLT359" s="221"/>
      <c r="KLU359" s="221"/>
      <c r="KLV359" s="221"/>
      <c r="KLW359" s="221"/>
      <c r="KLX359" s="221"/>
      <c r="KLY359" s="221"/>
      <c r="KLZ359" s="221"/>
      <c r="KMA359" s="221"/>
      <c r="KMB359" s="221"/>
      <c r="KMC359" s="221"/>
      <c r="KMD359" s="221"/>
      <c r="KME359" s="221"/>
      <c r="KMF359" s="221"/>
      <c r="KMG359" s="221"/>
      <c r="KMH359" s="221"/>
      <c r="KMI359" s="221"/>
      <c r="KMJ359" s="221"/>
      <c r="KMK359" s="221"/>
      <c r="KML359" s="221"/>
      <c r="KMM359" s="221"/>
      <c r="KMN359" s="221"/>
      <c r="KMO359" s="221"/>
      <c r="KMP359" s="221"/>
      <c r="KMQ359" s="221"/>
      <c r="KMR359" s="221"/>
      <c r="KMS359" s="221"/>
      <c r="KMT359" s="221"/>
      <c r="KMU359" s="221"/>
      <c r="KMV359" s="221"/>
      <c r="KMW359" s="221"/>
      <c r="KMX359" s="221"/>
      <c r="KMY359" s="221"/>
      <c r="KMZ359" s="221"/>
      <c r="KNA359" s="221"/>
      <c r="KNB359" s="221"/>
      <c r="KNC359" s="221"/>
      <c r="KND359" s="221"/>
      <c r="KNE359" s="221"/>
      <c r="KNF359" s="221"/>
      <c r="KNG359" s="221"/>
      <c r="KNH359" s="221"/>
      <c r="KNI359" s="221"/>
      <c r="KNJ359" s="221"/>
      <c r="KNK359" s="221"/>
      <c r="KNL359" s="221"/>
      <c r="KNM359" s="221"/>
      <c r="KNN359" s="221"/>
      <c r="KNO359" s="221"/>
      <c r="KNP359" s="221"/>
      <c r="KNQ359" s="221"/>
      <c r="KNR359" s="221"/>
      <c r="KNS359" s="221"/>
      <c r="KNT359" s="221"/>
      <c r="KNU359" s="221"/>
      <c r="KNV359" s="221"/>
      <c r="KNW359" s="221"/>
      <c r="KNX359" s="221"/>
      <c r="KNY359" s="221"/>
      <c r="KNZ359" s="221"/>
      <c r="KOA359" s="221"/>
      <c r="KOB359" s="221"/>
      <c r="KOC359" s="221"/>
      <c r="KOD359" s="221"/>
      <c r="KOE359" s="221"/>
      <c r="KOF359" s="221"/>
      <c r="KOG359" s="221"/>
      <c r="KOH359" s="221"/>
      <c r="KOI359" s="221"/>
      <c r="KOJ359" s="221"/>
      <c r="KOK359" s="221"/>
      <c r="KOL359" s="221"/>
      <c r="KOM359" s="221"/>
      <c r="KON359" s="221"/>
      <c r="KOO359" s="221"/>
      <c r="KOP359" s="221"/>
      <c r="KOQ359" s="221"/>
      <c r="KOR359" s="221"/>
      <c r="KOS359" s="221"/>
      <c r="KOT359" s="221"/>
      <c r="KOU359" s="221"/>
      <c r="KOV359" s="221"/>
      <c r="KOW359" s="221"/>
      <c r="KOX359" s="221"/>
      <c r="KOY359" s="221"/>
      <c r="KOZ359" s="221"/>
      <c r="KPA359" s="221"/>
      <c r="KPB359" s="221"/>
      <c r="KPC359" s="221"/>
      <c r="KPD359" s="221"/>
      <c r="KPE359" s="221"/>
      <c r="KPF359" s="221"/>
      <c r="KPG359" s="221"/>
      <c r="KPH359" s="221"/>
      <c r="KPI359" s="221"/>
      <c r="KPJ359" s="221"/>
      <c r="KPK359" s="221"/>
      <c r="KPL359" s="221"/>
      <c r="KPM359" s="221"/>
      <c r="KPN359" s="221"/>
      <c r="KPO359" s="221"/>
      <c r="KPP359" s="221"/>
      <c r="KPQ359" s="221"/>
      <c r="KPR359" s="221"/>
      <c r="KPS359" s="221"/>
      <c r="KPT359" s="221"/>
      <c r="KPU359" s="221"/>
      <c r="KPV359" s="221"/>
      <c r="KPW359" s="221"/>
      <c r="KPX359" s="221"/>
      <c r="KPY359" s="221"/>
      <c r="KPZ359" s="221"/>
      <c r="KQA359" s="221"/>
      <c r="KQB359" s="221"/>
      <c r="KQC359" s="221"/>
      <c r="KQD359" s="221"/>
      <c r="KQE359" s="221"/>
      <c r="KQF359" s="221"/>
      <c r="KQG359" s="221"/>
      <c r="KQH359" s="221"/>
      <c r="KQI359" s="221"/>
      <c r="KQJ359" s="221"/>
      <c r="KQK359" s="221"/>
      <c r="KQL359" s="221"/>
      <c r="KQM359" s="221"/>
      <c r="KQN359" s="221"/>
      <c r="KQO359" s="221"/>
      <c r="KQP359" s="221"/>
      <c r="KQQ359" s="221"/>
      <c r="KQR359" s="221"/>
      <c r="KQS359" s="221"/>
      <c r="KQT359" s="221"/>
      <c r="KQU359" s="221"/>
      <c r="KQV359" s="221"/>
      <c r="KQW359" s="221"/>
      <c r="KQX359" s="221"/>
      <c r="KQY359" s="221"/>
      <c r="KQZ359" s="221"/>
      <c r="KRA359" s="221"/>
      <c r="KRB359" s="221"/>
      <c r="KRC359" s="221"/>
      <c r="KRD359" s="221"/>
      <c r="KRE359" s="221"/>
      <c r="KRF359" s="221"/>
      <c r="KRG359" s="221"/>
      <c r="KRH359" s="221"/>
      <c r="KRI359" s="221"/>
      <c r="KRJ359" s="221"/>
      <c r="KRK359" s="221"/>
      <c r="KRL359" s="221"/>
      <c r="KRM359" s="221"/>
      <c r="KRN359" s="221"/>
      <c r="KRO359" s="221"/>
      <c r="KRP359" s="221"/>
      <c r="KRQ359" s="221"/>
      <c r="KRR359" s="221"/>
      <c r="KRS359" s="221"/>
      <c r="KRT359" s="221"/>
      <c r="KRU359" s="221"/>
      <c r="KRV359" s="221"/>
      <c r="KRW359" s="221"/>
      <c r="KRX359" s="221"/>
      <c r="KRY359" s="221"/>
      <c r="KRZ359" s="221"/>
      <c r="KSA359" s="221"/>
      <c r="KSB359" s="221"/>
      <c r="KSC359" s="221"/>
      <c r="KSD359" s="221"/>
      <c r="KSE359" s="221"/>
      <c r="KSF359" s="221"/>
      <c r="KSG359" s="221"/>
      <c r="KSH359" s="221"/>
      <c r="KSI359" s="221"/>
      <c r="KSJ359" s="221"/>
      <c r="KSK359" s="221"/>
      <c r="KSL359" s="221"/>
      <c r="KSM359" s="221"/>
      <c r="KSN359" s="221"/>
      <c r="KSO359" s="221"/>
      <c r="KSP359" s="221"/>
      <c r="KSQ359" s="221"/>
      <c r="KSR359" s="221"/>
      <c r="KSS359" s="221"/>
      <c r="KST359" s="221"/>
      <c r="KSU359" s="221"/>
      <c r="KSV359" s="221"/>
      <c r="KSW359" s="221"/>
      <c r="KSX359" s="221"/>
      <c r="KSY359" s="221"/>
      <c r="KSZ359" s="221"/>
      <c r="KTA359" s="221"/>
      <c r="KTB359" s="221"/>
      <c r="KTC359" s="221"/>
      <c r="KTD359" s="221"/>
      <c r="KTE359" s="221"/>
      <c r="KTF359" s="221"/>
      <c r="KTG359" s="221"/>
      <c r="KTH359" s="221"/>
      <c r="KTI359" s="221"/>
      <c r="KTJ359" s="221"/>
      <c r="KTK359" s="221"/>
      <c r="KTL359" s="221"/>
      <c r="KTM359" s="221"/>
      <c r="KTN359" s="221"/>
      <c r="KTO359" s="221"/>
      <c r="KTP359" s="221"/>
      <c r="KTQ359" s="221"/>
      <c r="KTR359" s="221"/>
      <c r="KTS359" s="221"/>
      <c r="KTT359" s="221"/>
      <c r="KTU359" s="221"/>
      <c r="KTV359" s="221"/>
      <c r="KTW359" s="221"/>
      <c r="KTX359" s="221"/>
      <c r="KTY359" s="221"/>
      <c r="KTZ359" s="221"/>
      <c r="KUA359" s="221"/>
      <c r="KUB359" s="221"/>
      <c r="KUC359" s="221"/>
      <c r="KUD359" s="221"/>
      <c r="KUE359" s="221"/>
      <c r="KUF359" s="221"/>
      <c r="KUG359" s="221"/>
      <c r="KUH359" s="221"/>
      <c r="KUI359" s="221"/>
      <c r="KUJ359" s="221"/>
      <c r="KUK359" s="221"/>
      <c r="KUL359" s="221"/>
      <c r="KUM359" s="221"/>
      <c r="KUN359" s="221"/>
      <c r="KUO359" s="221"/>
      <c r="KUP359" s="221"/>
      <c r="KUQ359" s="221"/>
      <c r="KUR359" s="221"/>
      <c r="KUS359" s="221"/>
      <c r="KUT359" s="221"/>
      <c r="KUU359" s="221"/>
      <c r="KUV359" s="221"/>
      <c r="KUW359" s="221"/>
      <c r="KUX359" s="221"/>
      <c r="KUY359" s="221"/>
      <c r="KUZ359" s="221"/>
      <c r="KVA359" s="221"/>
      <c r="KVB359" s="221"/>
      <c r="KVC359" s="221"/>
      <c r="KVD359" s="221"/>
      <c r="KVE359" s="221"/>
      <c r="KVF359" s="221"/>
      <c r="KVG359" s="221"/>
      <c r="KVH359" s="221"/>
      <c r="KVI359" s="221"/>
      <c r="KVJ359" s="221"/>
      <c r="KVK359" s="221"/>
      <c r="KVL359" s="221"/>
      <c r="KVM359" s="221"/>
      <c r="KVN359" s="221"/>
      <c r="KVO359" s="221"/>
      <c r="KVP359" s="221"/>
      <c r="KVQ359" s="221"/>
      <c r="KVR359" s="221"/>
      <c r="KVS359" s="221"/>
      <c r="KVT359" s="221"/>
      <c r="KVU359" s="221"/>
      <c r="KVV359" s="221"/>
      <c r="KVW359" s="221"/>
      <c r="KVX359" s="221"/>
      <c r="KVY359" s="221"/>
      <c r="KVZ359" s="221"/>
      <c r="KWA359" s="221"/>
      <c r="KWB359" s="221"/>
      <c r="KWC359" s="221"/>
      <c r="KWD359" s="221"/>
      <c r="KWE359" s="221"/>
      <c r="KWF359" s="221"/>
      <c r="KWG359" s="221"/>
      <c r="KWH359" s="221"/>
      <c r="KWI359" s="221"/>
      <c r="KWJ359" s="221"/>
      <c r="KWK359" s="221"/>
      <c r="KWL359" s="221"/>
      <c r="KWM359" s="221"/>
      <c r="KWN359" s="221"/>
      <c r="KWO359" s="221"/>
      <c r="KWP359" s="221"/>
      <c r="KWQ359" s="221"/>
      <c r="KWR359" s="221"/>
      <c r="KWS359" s="221"/>
      <c r="KWT359" s="221"/>
      <c r="KWU359" s="221"/>
      <c r="KWV359" s="221"/>
      <c r="KWW359" s="221"/>
      <c r="KWX359" s="221"/>
      <c r="KWY359" s="221"/>
      <c r="KWZ359" s="221"/>
      <c r="KXA359" s="221"/>
      <c r="KXB359" s="221"/>
      <c r="KXC359" s="221"/>
      <c r="KXD359" s="221"/>
      <c r="KXE359" s="221"/>
      <c r="KXF359" s="221"/>
      <c r="KXG359" s="221"/>
      <c r="KXH359" s="221"/>
      <c r="KXI359" s="221"/>
      <c r="KXJ359" s="221"/>
      <c r="KXK359" s="221"/>
      <c r="KXL359" s="221"/>
      <c r="KXM359" s="221"/>
      <c r="KXN359" s="221"/>
      <c r="KXO359" s="221"/>
      <c r="KXP359" s="221"/>
      <c r="KXQ359" s="221"/>
      <c r="KXR359" s="221"/>
      <c r="KXS359" s="221"/>
      <c r="KXT359" s="221"/>
      <c r="KXU359" s="221"/>
      <c r="KXV359" s="221"/>
      <c r="KXW359" s="221"/>
      <c r="KXX359" s="221"/>
      <c r="KXY359" s="221"/>
      <c r="KXZ359" s="221"/>
      <c r="KYA359" s="221"/>
      <c r="KYB359" s="221"/>
      <c r="KYC359" s="221"/>
      <c r="KYD359" s="221"/>
      <c r="KYE359" s="221"/>
      <c r="KYF359" s="221"/>
      <c r="KYG359" s="221"/>
      <c r="KYH359" s="221"/>
      <c r="KYI359" s="221"/>
      <c r="KYJ359" s="221"/>
      <c r="KYK359" s="221"/>
      <c r="KYL359" s="221"/>
      <c r="KYM359" s="221"/>
      <c r="KYN359" s="221"/>
      <c r="KYO359" s="221"/>
      <c r="KYP359" s="221"/>
      <c r="KYQ359" s="221"/>
      <c r="KYR359" s="221"/>
      <c r="KYS359" s="221"/>
      <c r="KYT359" s="221"/>
      <c r="KYU359" s="221"/>
      <c r="KYV359" s="221"/>
      <c r="KYW359" s="221"/>
      <c r="KYX359" s="221"/>
      <c r="KYY359" s="221"/>
      <c r="KYZ359" s="221"/>
      <c r="KZA359" s="221"/>
      <c r="KZB359" s="221"/>
      <c r="KZC359" s="221"/>
      <c r="KZD359" s="221"/>
      <c r="KZE359" s="221"/>
      <c r="KZF359" s="221"/>
      <c r="KZG359" s="221"/>
      <c r="KZH359" s="221"/>
      <c r="KZI359" s="221"/>
      <c r="KZJ359" s="221"/>
      <c r="KZK359" s="221"/>
      <c r="KZL359" s="221"/>
      <c r="KZM359" s="221"/>
      <c r="KZN359" s="221"/>
      <c r="KZO359" s="221"/>
      <c r="KZP359" s="221"/>
      <c r="KZQ359" s="221"/>
      <c r="KZR359" s="221"/>
      <c r="KZS359" s="221"/>
      <c r="KZT359" s="221"/>
      <c r="KZU359" s="221"/>
      <c r="KZV359" s="221"/>
      <c r="KZW359" s="221"/>
      <c r="KZX359" s="221"/>
      <c r="KZY359" s="221"/>
      <c r="KZZ359" s="221"/>
      <c r="LAA359" s="221"/>
      <c r="LAB359" s="221"/>
      <c r="LAC359" s="221"/>
      <c r="LAD359" s="221"/>
      <c r="LAE359" s="221"/>
      <c r="LAF359" s="221"/>
      <c r="LAG359" s="221"/>
      <c r="LAH359" s="221"/>
      <c r="LAI359" s="221"/>
      <c r="LAJ359" s="221"/>
      <c r="LAK359" s="221"/>
      <c r="LAL359" s="221"/>
      <c r="LAM359" s="221"/>
      <c r="LAN359" s="221"/>
      <c r="LAO359" s="221"/>
      <c r="LAP359" s="221"/>
      <c r="LAQ359" s="221"/>
      <c r="LAR359" s="221"/>
      <c r="LAS359" s="221"/>
      <c r="LAT359" s="221"/>
      <c r="LAU359" s="221"/>
      <c r="LAV359" s="221"/>
      <c r="LAW359" s="221"/>
      <c r="LAX359" s="221"/>
      <c r="LAY359" s="221"/>
      <c r="LAZ359" s="221"/>
      <c r="LBA359" s="221"/>
      <c r="LBB359" s="221"/>
      <c r="LBC359" s="221"/>
      <c r="LBD359" s="221"/>
      <c r="LBE359" s="221"/>
      <c r="LBF359" s="221"/>
      <c r="LBG359" s="221"/>
      <c r="LBH359" s="221"/>
      <c r="LBI359" s="221"/>
      <c r="LBJ359" s="221"/>
      <c r="LBK359" s="221"/>
      <c r="LBL359" s="221"/>
      <c r="LBM359" s="221"/>
      <c r="LBN359" s="221"/>
      <c r="LBO359" s="221"/>
      <c r="LBP359" s="221"/>
      <c r="LBQ359" s="221"/>
      <c r="LBR359" s="221"/>
      <c r="LBS359" s="221"/>
      <c r="LBT359" s="221"/>
      <c r="LBU359" s="221"/>
      <c r="LBV359" s="221"/>
      <c r="LBW359" s="221"/>
      <c r="LBX359" s="221"/>
      <c r="LBY359" s="221"/>
      <c r="LBZ359" s="221"/>
      <c r="LCA359" s="221"/>
      <c r="LCB359" s="221"/>
      <c r="LCC359" s="221"/>
      <c r="LCD359" s="221"/>
      <c r="LCE359" s="221"/>
      <c r="LCF359" s="221"/>
      <c r="LCG359" s="221"/>
      <c r="LCH359" s="221"/>
      <c r="LCI359" s="221"/>
      <c r="LCJ359" s="221"/>
      <c r="LCK359" s="221"/>
      <c r="LCL359" s="221"/>
      <c r="LCM359" s="221"/>
      <c r="LCN359" s="221"/>
      <c r="LCO359" s="221"/>
      <c r="LCP359" s="221"/>
      <c r="LCQ359" s="221"/>
      <c r="LCR359" s="221"/>
      <c r="LCS359" s="221"/>
      <c r="LCT359" s="221"/>
      <c r="LCU359" s="221"/>
      <c r="LCV359" s="221"/>
      <c r="LCW359" s="221"/>
      <c r="LCX359" s="221"/>
      <c r="LCY359" s="221"/>
      <c r="LCZ359" s="221"/>
      <c r="LDA359" s="221"/>
      <c r="LDB359" s="221"/>
      <c r="LDC359" s="221"/>
      <c r="LDD359" s="221"/>
      <c r="LDE359" s="221"/>
      <c r="LDF359" s="221"/>
      <c r="LDG359" s="221"/>
      <c r="LDH359" s="221"/>
      <c r="LDI359" s="221"/>
      <c r="LDJ359" s="221"/>
      <c r="LDK359" s="221"/>
      <c r="LDL359" s="221"/>
      <c r="LDM359" s="221"/>
      <c r="LDN359" s="221"/>
      <c r="LDO359" s="221"/>
      <c r="LDP359" s="221"/>
      <c r="LDQ359" s="221"/>
      <c r="LDR359" s="221"/>
      <c r="LDS359" s="221"/>
      <c r="LDT359" s="221"/>
      <c r="LDU359" s="221"/>
      <c r="LDV359" s="221"/>
      <c r="LDW359" s="221"/>
      <c r="LDX359" s="221"/>
      <c r="LDY359" s="221"/>
      <c r="LDZ359" s="221"/>
      <c r="LEA359" s="221"/>
      <c r="LEB359" s="221"/>
      <c r="LEC359" s="221"/>
      <c r="LED359" s="221"/>
      <c r="LEE359" s="221"/>
      <c r="LEF359" s="221"/>
      <c r="LEG359" s="221"/>
      <c r="LEH359" s="221"/>
      <c r="LEI359" s="221"/>
      <c r="LEJ359" s="221"/>
      <c r="LEK359" s="221"/>
      <c r="LEL359" s="221"/>
      <c r="LEM359" s="221"/>
      <c r="LEN359" s="221"/>
      <c r="LEO359" s="221"/>
      <c r="LEP359" s="221"/>
      <c r="LEQ359" s="221"/>
      <c r="LER359" s="221"/>
      <c r="LES359" s="221"/>
      <c r="LET359" s="221"/>
      <c r="LEU359" s="221"/>
      <c r="LEV359" s="221"/>
      <c r="LEW359" s="221"/>
      <c r="LEX359" s="221"/>
      <c r="LEY359" s="221"/>
      <c r="LEZ359" s="221"/>
      <c r="LFA359" s="221"/>
      <c r="LFB359" s="221"/>
      <c r="LFC359" s="221"/>
      <c r="LFD359" s="221"/>
      <c r="LFE359" s="221"/>
      <c r="LFF359" s="221"/>
      <c r="LFG359" s="221"/>
      <c r="LFH359" s="221"/>
      <c r="LFI359" s="221"/>
      <c r="LFJ359" s="221"/>
      <c r="LFK359" s="221"/>
      <c r="LFL359" s="221"/>
      <c r="LFM359" s="221"/>
      <c r="LFN359" s="221"/>
      <c r="LFO359" s="221"/>
      <c r="LFP359" s="221"/>
      <c r="LFQ359" s="221"/>
      <c r="LFR359" s="221"/>
      <c r="LFS359" s="221"/>
      <c r="LFT359" s="221"/>
      <c r="LFU359" s="221"/>
      <c r="LFV359" s="221"/>
      <c r="LFW359" s="221"/>
      <c r="LFX359" s="221"/>
      <c r="LFY359" s="221"/>
      <c r="LFZ359" s="221"/>
      <c r="LGA359" s="221"/>
      <c r="LGB359" s="221"/>
      <c r="LGC359" s="221"/>
      <c r="LGD359" s="221"/>
      <c r="LGE359" s="221"/>
      <c r="LGF359" s="221"/>
      <c r="LGG359" s="221"/>
      <c r="LGH359" s="221"/>
      <c r="LGI359" s="221"/>
      <c r="LGJ359" s="221"/>
      <c r="LGK359" s="221"/>
      <c r="LGL359" s="221"/>
      <c r="LGM359" s="221"/>
      <c r="LGN359" s="221"/>
      <c r="LGO359" s="221"/>
      <c r="LGP359" s="221"/>
      <c r="LGQ359" s="221"/>
      <c r="LGR359" s="221"/>
      <c r="LGS359" s="221"/>
      <c r="LGT359" s="221"/>
      <c r="LGU359" s="221"/>
      <c r="LGV359" s="221"/>
      <c r="LGW359" s="221"/>
      <c r="LGX359" s="221"/>
      <c r="LGY359" s="221"/>
      <c r="LGZ359" s="221"/>
      <c r="LHA359" s="221"/>
      <c r="LHB359" s="221"/>
      <c r="LHC359" s="221"/>
      <c r="LHD359" s="221"/>
      <c r="LHE359" s="221"/>
      <c r="LHF359" s="221"/>
      <c r="LHG359" s="221"/>
      <c r="LHH359" s="221"/>
      <c r="LHI359" s="221"/>
      <c r="LHJ359" s="221"/>
      <c r="LHK359" s="221"/>
      <c r="LHL359" s="221"/>
      <c r="LHM359" s="221"/>
      <c r="LHN359" s="221"/>
      <c r="LHO359" s="221"/>
      <c r="LHP359" s="221"/>
      <c r="LHQ359" s="221"/>
      <c r="LHR359" s="221"/>
      <c r="LHS359" s="221"/>
      <c r="LHT359" s="221"/>
      <c r="LHU359" s="221"/>
      <c r="LHV359" s="221"/>
      <c r="LHW359" s="221"/>
      <c r="LHX359" s="221"/>
      <c r="LHY359" s="221"/>
      <c r="LHZ359" s="221"/>
      <c r="LIA359" s="221"/>
      <c r="LIB359" s="221"/>
      <c r="LIC359" s="221"/>
      <c r="LID359" s="221"/>
      <c r="LIE359" s="221"/>
      <c r="LIF359" s="221"/>
      <c r="LIG359" s="221"/>
      <c r="LIH359" s="221"/>
      <c r="LII359" s="221"/>
      <c r="LIJ359" s="221"/>
      <c r="LIK359" s="221"/>
      <c r="LIL359" s="221"/>
      <c r="LIM359" s="221"/>
      <c r="LIN359" s="221"/>
      <c r="LIO359" s="221"/>
      <c r="LIP359" s="221"/>
      <c r="LIQ359" s="221"/>
      <c r="LIR359" s="221"/>
      <c r="LIS359" s="221"/>
      <c r="LIT359" s="221"/>
      <c r="LIU359" s="221"/>
      <c r="LIV359" s="221"/>
      <c r="LIW359" s="221"/>
      <c r="LIX359" s="221"/>
      <c r="LIY359" s="221"/>
      <c r="LIZ359" s="221"/>
      <c r="LJA359" s="221"/>
      <c r="LJB359" s="221"/>
      <c r="LJC359" s="221"/>
      <c r="LJD359" s="221"/>
      <c r="LJE359" s="221"/>
      <c r="LJF359" s="221"/>
      <c r="LJG359" s="221"/>
      <c r="LJH359" s="221"/>
      <c r="LJI359" s="221"/>
      <c r="LJJ359" s="221"/>
      <c r="LJK359" s="221"/>
      <c r="LJL359" s="221"/>
      <c r="LJM359" s="221"/>
      <c r="LJN359" s="221"/>
      <c r="LJO359" s="221"/>
      <c r="LJP359" s="221"/>
      <c r="LJQ359" s="221"/>
      <c r="LJR359" s="221"/>
      <c r="LJS359" s="221"/>
      <c r="LJT359" s="221"/>
      <c r="LJU359" s="221"/>
      <c r="LJV359" s="221"/>
      <c r="LJW359" s="221"/>
      <c r="LJX359" s="221"/>
      <c r="LJY359" s="221"/>
      <c r="LJZ359" s="221"/>
      <c r="LKA359" s="221"/>
      <c r="LKB359" s="221"/>
      <c r="LKC359" s="221"/>
      <c r="LKD359" s="221"/>
      <c r="LKE359" s="221"/>
      <c r="LKF359" s="221"/>
      <c r="LKG359" s="221"/>
      <c r="LKH359" s="221"/>
      <c r="LKI359" s="221"/>
      <c r="LKJ359" s="221"/>
      <c r="LKK359" s="221"/>
      <c r="LKL359" s="221"/>
      <c r="LKM359" s="221"/>
      <c r="LKN359" s="221"/>
      <c r="LKO359" s="221"/>
      <c r="LKP359" s="221"/>
      <c r="LKQ359" s="221"/>
      <c r="LKR359" s="221"/>
      <c r="LKS359" s="221"/>
      <c r="LKT359" s="221"/>
      <c r="LKU359" s="221"/>
      <c r="LKV359" s="221"/>
      <c r="LKW359" s="221"/>
      <c r="LKX359" s="221"/>
      <c r="LKY359" s="221"/>
      <c r="LKZ359" s="221"/>
      <c r="LLA359" s="221"/>
      <c r="LLB359" s="221"/>
      <c r="LLC359" s="221"/>
      <c r="LLD359" s="221"/>
      <c r="LLE359" s="221"/>
      <c r="LLF359" s="221"/>
      <c r="LLG359" s="221"/>
      <c r="LLH359" s="221"/>
      <c r="LLI359" s="221"/>
      <c r="LLJ359" s="221"/>
      <c r="LLK359" s="221"/>
      <c r="LLL359" s="221"/>
      <c r="LLM359" s="221"/>
      <c r="LLN359" s="221"/>
      <c r="LLO359" s="221"/>
      <c r="LLP359" s="221"/>
      <c r="LLQ359" s="221"/>
      <c r="LLR359" s="221"/>
      <c r="LLS359" s="221"/>
      <c r="LLT359" s="221"/>
      <c r="LLU359" s="221"/>
      <c r="LLV359" s="221"/>
      <c r="LLW359" s="221"/>
      <c r="LLX359" s="221"/>
      <c r="LLY359" s="221"/>
      <c r="LLZ359" s="221"/>
      <c r="LMA359" s="221"/>
      <c r="LMB359" s="221"/>
      <c r="LMC359" s="221"/>
      <c r="LMD359" s="221"/>
      <c r="LME359" s="221"/>
      <c r="LMF359" s="221"/>
      <c r="LMG359" s="221"/>
      <c r="LMH359" s="221"/>
      <c r="LMI359" s="221"/>
      <c r="LMJ359" s="221"/>
      <c r="LMK359" s="221"/>
      <c r="LML359" s="221"/>
      <c r="LMM359" s="221"/>
      <c r="LMN359" s="221"/>
      <c r="LMO359" s="221"/>
      <c r="LMP359" s="221"/>
      <c r="LMQ359" s="221"/>
      <c r="LMR359" s="221"/>
      <c r="LMS359" s="221"/>
      <c r="LMT359" s="221"/>
      <c r="LMU359" s="221"/>
      <c r="LMV359" s="221"/>
      <c r="LMW359" s="221"/>
      <c r="LMX359" s="221"/>
      <c r="LMY359" s="221"/>
      <c r="LMZ359" s="221"/>
      <c r="LNA359" s="221"/>
      <c r="LNB359" s="221"/>
      <c r="LNC359" s="221"/>
      <c r="LND359" s="221"/>
      <c r="LNE359" s="221"/>
      <c r="LNF359" s="221"/>
      <c r="LNG359" s="221"/>
      <c r="LNH359" s="221"/>
      <c r="LNI359" s="221"/>
      <c r="LNJ359" s="221"/>
      <c r="LNK359" s="221"/>
      <c r="LNL359" s="221"/>
      <c r="LNM359" s="221"/>
      <c r="LNN359" s="221"/>
      <c r="LNO359" s="221"/>
      <c r="LNP359" s="221"/>
      <c r="LNQ359" s="221"/>
      <c r="LNR359" s="221"/>
      <c r="LNS359" s="221"/>
      <c r="LNT359" s="221"/>
      <c r="LNU359" s="221"/>
      <c r="LNV359" s="221"/>
      <c r="LNW359" s="221"/>
      <c r="LNX359" s="221"/>
      <c r="LNY359" s="221"/>
      <c r="LNZ359" s="221"/>
      <c r="LOA359" s="221"/>
      <c r="LOB359" s="221"/>
      <c r="LOC359" s="221"/>
      <c r="LOD359" s="221"/>
      <c r="LOE359" s="221"/>
      <c r="LOF359" s="221"/>
      <c r="LOG359" s="221"/>
      <c r="LOH359" s="221"/>
      <c r="LOI359" s="221"/>
      <c r="LOJ359" s="221"/>
      <c r="LOK359" s="221"/>
      <c r="LOL359" s="221"/>
      <c r="LOM359" s="221"/>
      <c r="LON359" s="221"/>
      <c r="LOO359" s="221"/>
      <c r="LOP359" s="221"/>
      <c r="LOQ359" s="221"/>
      <c r="LOR359" s="221"/>
      <c r="LOS359" s="221"/>
      <c r="LOT359" s="221"/>
      <c r="LOU359" s="221"/>
      <c r="LOV359" s="221"/>
      <c r="LOW359" s="221"/>
      <c r="LOX359" s="221"/>
      <c r="LOY359" s="221"/>
      <c r="LOZ359" s="221"/>
      <c r="LPA359" s="221"/>
      <c r="LPB359" s="221"/>
      <c r="LPC359" s="221"/>
      <c r="LPD359" s="221"/>
      <c r="LPE359" s="221"/>
      <c r="LPF359" s="221"/>
      <c r="LPG359" s="221"/>
      <c r="LPH359" s="221"/>
      <c r="LPI359" s="221"/>
      <c r="LPJ359" s="221"/>
      <c r="LPK359" s="221"/>
      <c r="LPL359" s="221"/>
      <c r="LPM359" s="221"/>
      <c r="LPN359" s="221"/>
      <c r="LPO359" s="221"/>
      <c r="LPP359" s="221"/>
      <c r="LPQ359" s="221"/>
      <c r="LPR359" s="221"/>
      <c r="LPS359" s="221"/>
      <c r="LPT359" s="221"/>
      <c r="LPU359" s="221"/>
      <c r="LPV359" s="221"/>
      <c r="LPW359" s="221"/>
      <c r="LPX359" s="221"/>
      <c r="LPY359" s="221"/>
      <c r="LPZ359" s="221"/>
      <c r="LQA359" s="221"/>
      <c r="LQB359" s="221"/>
      <c r="LQC359" s="221"/>
      <c r="LQD359" s="221"/>
      <c r="LQE359" s="221"/>
      <c r="LQF359" s="221"/>
      <c r="LQG359" s="221"/>
      <c r="LQH359" s="221"/>
      <c r="LQI359" s="221"/>
      <c r="LQJ359" s="221"/>
      <c r="LQK359" s="221"/>
      <c r="LQL359" s="221"/>
      <c r="LQM359" s="221"/>
      <c r="LQN359" s="221"/>
      <c r="LQO359" s="221"/>
      <c r="LQP359" s="221"/>
      <c r="LQQ359" s="221"/>
      <c r="LQR359" s="221"/>
      <c r="LQS359" s="221"/>
      <c r="LQT359" s="221"/>
      <c r="LQU359" s="221"/>
      <c r="LQV359" s="221"/>
      <c r="LQW359" s="221"/>
      <c r="LQX359" s="221"/>
      <c r="LQY359" s="221"/>
      <c r="LQZ359" s="221"/>
      <c r="LRA359" s="221"/>
      <c r="LRB359" s="221"/>
      <c r="LRC359" s="221"/>
      <c r="LRD359" s="221"/>
      <c r="LRE359" s="221"/>
      <c r="LRF359" s="221"/>
      <c r="LRG359" s="221"/>
      <c r="LRH359" s="221"/>
      <c r="LRI359" s="221"/>
      <c r="LRJ359" s="221"/>
      <c r="LRK359" s="221"/>
      <c r="LRL359" s="221"/>
      <c r="LRM359" s="221"/>
      <c r="LRN359" s="221"/>
      <c r="LRO359" s="221"/>
      <c r="LRP359" s="221"/>
      <c r="LRQ359" s="221"/>
      <c r="LRR359" s="221"/>
      <c r="LRS359" s="221"/>
      <c r="LRT359" s="221"/>
      <c r="LRU359" s="221"/>
      <c r="LRV359" s="221"/>
      <c r="LRW359" s="221"/>
      <c r="LRX359" s="221"/>
      <c r="LRY359" s="221"/>
      <c r="LRZ359" s="221"/>
      <c r="LSA359" s="221"/>
      <c r="LSB359" s="221"/>
      <c r="LSC359" s="221"/>
      <c r="LSD359" s="221"/>
      <c r="LSE359" s="221"/>
      <c r="LSF359" s="221"/>
      <c r="LSG359" s="221"/>
      <c r="LSH359" s="221"/>
      <c r="LSI359" s="221"/>
      <c r="LSJ359" s="221"/>
      <c r="LSK359" s="221"/>
      <c r="LSL359" s="221"/>
      <c r="LSM359" s="221"/>
      <c r="LSN359" s="221"/>
      <c r="LSO359" s="221"/>
      <c r="LSP359" s="221"/>
      <c r="LSQ359" s="221"/>
      <c r="LSR359" s="221"/>
      <c r="LSS359" s="221"/>
      <c r="LST359" s="221"/>
      <c r="LSU359" s="221"/>
      <c r="LSV359" s="221"/>
      <c r="LSW359" s="221"/>
      <c r="LSX359" s="221"/>
      <c r="LSY359" s="221"/>
      <c r="LSZ359" s="221"/>
      <c r="LTA359" s="221"/>
      <c r="LTB359" s="221"/>
      <c r="LTC359" s="221"/>
      <c r="LTD359" s="221"/>
      <c r="LTE359" s="221"/>
      <c r="LTF359" s="221"/>
      <c r="LTG359" s="221"/>
      <c r="LTH359" s="221"/>
      <c r="LTI359" s="221"/>
      <c r="LTJ359" s="221"/>
      <c r="LTK359" s="221"/>
      <c r="LTL359" s="221"/>
      <c r="LTM359" s="221"/>
      <c r="LTN359" s="221"/>
      <c r="LTO359" s="221"/>
      <c r="LTP359" s="221"/>
      <c r="LTQ359" s="221"/>
      <c r="LTR359" s="221"/>
      <c r="LTS359" s="221"/>
      <c r="LTT359" s="221"/>
      <c r="LTU359" s="221"/>
      <c r="LTV359" s="221"/>
      <c r="LTW359" s="221"/>
      <c r="LTX359" s="221"/>
      <c r="LTY359" s="221"/>
      <c r="LTZ359" s="221"/>
      <c r="LUA359" s="221"/>
      <c r="LUB359" s="221"/>
      <c r="LUC359" s="221"/>
      <c r="LUD359" s="221"/>
      <c r="LUE359" s="221"/>
      <c r="LUF359" s="221"/>
      <c r="LUG359" s="221"/>
      <c r="LUH359" s="221"/>
      <c r="LUI359" s="221"/>
      <c r="LUJ359" s="221"/>
      <c r="LUK359" s="221"/>
      <c r="LUL359" s="221"/>
      <c r="LUM359" s="221"/>
      <c r="LUN359" s="221"/>
      <c r="LUO359" s="221"/>
      <c r="LUP359" s="221"/>
      <c r="LUQ359" s="221"/>
      <c r="LUR359" s="221"/>
      <c r="LUS359" s="221"/>
      <c r="LUT359" s="221"/>
      <c r="LUU359" s="221"/>
      <c r="LUV359" s="221"/>
      <c r="LUW359" s="221"/>
      <c r="LUX359" s="221"/>
      <c r="LUY359" s="221"/>
      <c r="LUZ359" s="221"/>
      <c r="LVA359" s="221"/>
      <c r="LVB359" s="221"/>
      <c r="LVC359" s="221"/>
      <c r="LVD359" s="221"/>
      <c r="LVE359" s="221"/>
      <c r="LVF359" s="221"/>
      <c r="LVG359" s="221"/>
      <c r="LVH359" s="221"/>
      <c r="LVI359" s="221"/>
      <c r="LVJ359" s="221"/>
      <c r="LVK359" s="221"/>
      <c r="LVL359" s="221"/>
      <c r="LVM359" s="221"/>
      <c r="LVN359" s="221"/>
      <c r="LVO359" s="221"/>
      <c r="LVP359" s="221"/>
      <c r="LVQ359" s="221"/>
      <c r="LVR359" s="221"/>
      <c r="LVS359" s="221"/>
      <c r="LVT359" s="221"/>
      <c r="LVU359" s="221"/>
      <c r="LVV359" s="221"/>
      <c r="LVW359" s="221"/>
      <c r="LVX359" s="221"/>
      <c r="LVY359" s="221"/>
      <c r="LVZ359" s="221"/>
      <c r="LWA359" s="221"/>
      <c r="LWB359" s="221"/>
      <c r="LWC359" s="221"/>
      <c r="LWD359" s="221"/>
      <c r="LWE359" s="221"/>
      <c r="LWF359" s="221"/>
      <c r="LWG359" s="221"/>
      <c r="LWH359" s="221"/>
      <c r="LWI359" s="221"/>
      <c r="LWJ359" s="221"/>
      <c r="LWK359" s="221"/>
      <c r="LWL359" s="221"/>
      <c r="LWM359" s="221"/>
      <c r="LWN359" s="221"/>
      <c r="LWO359" s="221"/>
      <c r="LWP359" s="221"/>
      <c r="LWQ359" s="221"/>
      <c r="LWR359" s="221"/>
      <c r="LWS359" s="221"/>
      <c r="LWT359" s="221"/>
      <c r="LWU359" s="221"/>
      <c r="LWV359" s="221"/>
      <c r="LWW359" s="221"/>
      <c r="LWX359" s="221"/>
      <c r="LWY359" s="221"/>
      <c r="LWZ359" s="221"/>
      <c r="LXA359" s="221"/>
      <c r="LXB359" s="221"/>
      <c r="LXC359" s="221"/>
      <c r="LXD359" s="221"/>
      <c r="LXE359" s="221"/>
      <c r="LXF359" s="221"/>
      <c r="LXG359" s="221"/>
      <c r="LXH359" s="221"/>
      <c r="LXI359" s="221"/>
      <c r="LXJ359" s="221"/>
      <c r="LXK359" s="221"/>
      <c r="LXL359" s="221"/>
      <c r="LXM359" s="221"/>
      <c r="LXN359" s="221"/>
      <c r="LXO359" s="221"/>
      <c r="LXP359" s="221"/>
      <c r="LXQ359" s="221"/>
      <c r="LXR359" s="221"/>
      <c r="LXS359" s="221"/>
      <c r="LXT359" s="221"/>
      <c r="LXU359" s="221"/>
      <c r="LXV359" s="221"/>
      <c r="LXW359" s="221"/>
      <c r="LXX359" s="221"/>
      <c r="LXY359" s="221"/>
      <c r="LXZ359" s="221"/>
      <c r="LYA359" s="221"/>
      <c r="LYB359" s="221"/>
      <c r="LYC359" s="221"/>
      <c r="LYD359" s="221"/>
      <c r="LYE359" s="221"/>
      <c r="LYF359" s="221"/>
      <c r="LYG359" s="221"/>
      <c r="LYH359" s="221"/>
      <c r="LYI359" s="221"/>
      <c r="LYJ359" s="221"/>
      <c r="LYK359" s="221"/>
      <c r="LYL359" s="221"/>
      <c r="LYM359" s="221"/>
      <c r="LYN359" s="221"/>
      <c r="LYO359" s="221"/>
      <c r="LYP359" s="221"/>
      <c r="LYQ359" s="221"/>
      <c r="LYR359" s="221"/>
      <c r="LYS359" s="221"/>
      <c r="LYT359" s="221"/>
      <c r="LYU359" s="221"/>
      <c r="LYV359" s="221"/>
      <c r="LYW359" s="221"/>
      <c r="LYX359" s="221"/>
      <c r="LYY359" s="221"/>
      <c r="LYZ359" s="221"/>
      <c r="LZA359" s="221"/>
      <c r="LZB359" s="221"/>
      <c r="LZC359" s="221"/>
      <c r="LZD359" s="221"/>
      <c r="LZE359" s="221"/>
      <c r="LZF359" s="221"/>
      <c r="LZG359" s="221"/>
      <c r="LZH359" s="221"/>
      <c r="LZI359" s="221"/>
      <c r="LZJ359" s="221"/>
      <c r="LZK359" s="221"/>
      <c r="LZL359" s="221"/>
      <c r="LZM359" s="221"/>
      <c r="LZN359" s="221"/>
      <c r="LZO359" s="221"/>
      <c r="LZP359" s="221"/>
      <c r="LZQ359" s="221"/>
      <c r="LZR359" s="221"/>
      <c r="LZS359" s="221"/>
      <c r="LZT359" s="221"/>
      <c r="LZU359" s="221"/>
      <c r="LZV359" s="221"/>
      <c r="LZW359" s="221"/>
      <c r="LZX359" s="221"/>
      <c r="LZY359" s="221"/>
      <c r="LZZ359" s="221"/>
      <c r="MAA359" s="221"/>
      <c r="MAB359" s="221"/>
      <c r="MAC359" s="221"/>
      <c r="MAD359" s="221"/>
      <c r="MAE359" s="221"/>
      <c r="MAF359" s="221"/>
      <c r="MAG359" s="221"/>
      <c r="MAH359" s="221"/>
      <c r="MAI359" s="221"/>
      <c r="MAJ359" s="221"/>
      <c r="MAK359" s="221"/>
      <c r="MAL359" s="221"/>
      <c r="MAM359" s="221"/>
      <c r="MAN359" s="221"/>
      <c r="MAO359" s="221"/>
      <c r="MAP359" s="221"/>
      <c r="MAQ359" s="221"/>
      <c r="MAR359" s="221"/>
      <c r="MAS359" s="221"/>
      <c r="MAT359" s="221"/>
      <c r="MAU359" s="221"/>
      <c r="MAV359" s="221"/>
      <c r="MAW359" s="221"/>
      <c r="MAX359" s="221"/>
      <c r="MAY359" s="221"/>
      <c r="MAZ359" s="221"/>
      <c r="MBA359" s="221"/>
      <c r="MBB359" s="221"/>
      <c r="MBC359" s="221"/>
      <c r="MBD359" s="221"/>
      <c r="MBE359" s="221"/>
      <c r="MBF359" s="221"/>
      <c r="MBG359" s="221"/>
      <c r="MBH359" s="221"/>
      <c r="MBI359" s="221"/>
      <c r="MBJ359" s="221"/>
      <c r="MBK359" s="221"/>
      <c r="MBL359" s="221"/>
      <c r="MBM359" s="221"/>
      <c r="MBN359" s="221"/>
      <c r="MBO359" s="221"/>
      <c r="MBP359" s="221"/>
      <c r="MBQ359" s="221"/>
      <c r="MBR359" s="221"/>
      <c r="MBS359" s="221"/>
      <c r="MBT359" s="221"/>
      <c r="MBU359" s="221"/>
      <c r="MBV359" s="221"/>
      <c r="MBW359" s="221"/>
      <c r="MBX359" s="221"/>
      <c r="MBY359" s="221"/>
      <c r="MBZ359" s="221"/>
      <c r="MCA359" s="221"/>
      <c r="MCB359" s="221"/>
      <c r="MCC359" s="221"/>
      <c r="MCD359" s="221"/>
      <c r="MCE359" s="221"/>
      <c r="MCF359" s="221"/>
      <c r="MCG359" s="221"/>
      <c r="MCH359" s="221"/>
      <c r="MCI359" s="221"/>
      <c r="MCJ359" s="221"/>
      <c r="MCK359" s="221"/>
      <c r="MCL359" s="221"/>
      <c r="MCM359" s="221"/>
      <c r="MCN359" s="221"/>
      <c r="MCO359" s="221"/>
      <c r="MCP359" s="221"/>
      <c r="MCQ359" s="221"/>
      <c r="MCR359" s="221"/>
      <c r="MCS359" s="221"/>
      <c r="MCT359" s="221"/>
      <c r="MCU359" s="221"/>
      <c r="MCV359" s="221"/>
      <c r="MCW359" s="221"/>
      <c r="MCX359" s="221"/>
      <c r="MCY359" s="221"/>
      <c r="MCZ359" s="221"/>
      <c r="MDA359" s="221"/>
      <c r="MDB359" s="221"/>
      <c r="MDC359" s="221"/>
      <c r="MDD359" s="221"/>
      <c r="MDE359" s="221"/>
      <c r="MDF359" s="221"/>
      <c r="MDG359" s="221"/>
      <c r="MDH359" s="221"/>
      <c r="MDI359" s="221"/>
      <c r="MDJ359" s="221"/>
      <c r="MDK359" s="221"/>
      <c r="MDL359" s="221"/>
      <c r="MDM359" s="221"/>
      <c r="MDN359" s="221"/>
      <c r="MDO359" s="221"/>
      <c r="MDP359" s="221"/>
      <c r="MDQ359" s="221"/>
      <c r="MDR359" s="221"/>
      <c r="MDS359" s="221"/>
      <c r="MDT359" s="221"/>
      <c r="MDU359" s="221"/>
      <c r="MDV359" s="221"/>
      <c r="MDW359" s="221"/>
      <c r="MDX359" s="221"/>
      <c r="MDY359" s="221"/>
      <c r="MDZ359" s="221"/>
      <c r="MEA359" s="221"/>
      <c r="MEB359" s="221"/>
      <c r="MEC359" s="221"/>
      <c r="MED359" s="221"/>
      <c r="MEE359" s="221"/>
      <c r="MEF359" s="221"/>
      <c r="MEG359" s="221"/>
      <c r="MEH359" s="221"/>
      <c r="MEI359" s="221"/>
      <c r="MEJ359" s="221"/>
      <c r="MEK359" s="221"/>
      <c r="MEL359" s="221"/>
      <c r="MEM359" s="221"/>
      <c r="MEN359" s="221"/>
      <c r="MEO359" s="221"/>
      <c r="MEP359" s="221"/>
      <c r="MEQ359" s="221"/>
      <c r="MER359" s="221"/>
      <c r="MES359" s="221"/>
      <c r="MET359" s="221"/>
      <c r="MEU359" s="221"/>
      <c r="MEV359" s="221"/>
      <c r="MEW359" s="221"/>
      <c r="MEX359" s="221"/>
      <c r="MEY359" s="221"/>
      <c r="MEZ359" s="221"/>
      <c r="MFA359" s="221"/>
      <c r="MFB359" s="221"/>
      <c r="MFC359" s="221"/>
      <c r="MFD359" s="221"/>
      <c r="MFE359" s="221"/>
      <c r="MFF359" s="221"/>
      <c r="MFG359" s="221"/>
      <c r="MFH359" s="221"/>
      <c r="MFI359" s="221"/>
      <c r="MFJ359" s="221"/>
      <c r="MFK359" s="221"/>
      <c r="MFL359" s="221"/>
      <c r="MFM359" s="221"/>
      <c r="MFN359" s="221"/>
      <c r="MFO359" s="221"/>
      <c r="MFP359" s="221"/>
      <c r="MFQ359" s="221"/>
      <c r="MFR359" s="221"/>
      <c r="MFS359" s="221"/>
      <c r="MFT359" s="221"/>
      <c r="MFU359" s="221"/>
      <c r="MFV359" s="221"/>
      <c r="MFW359" s="221"/>
      <c r="MFX359" s="221"/>
      <c r="MFY359" s="221"/>
      <c r="MFZ359" s="221"/>
      <c r="MGA359" s="221"/>
      <c r="MGB359" s="221"/>
      <c r="MGC359" s="221"/>
      <c r="MGD359" s="221"/>
      <c r="MGE359" s="221"/>
      <c r="MGF359" s="221"/>
      <c r="MGG359" s="221"/>
      <c r="MGH359" s="221"/>
      <c r="MGI359" s="221"/>
      <c r="MGJ359" s="221"/>
      <c r="MGK359" s="221"/>
      <c r="MGL359" s="221"/>
      <c r="MGM359" s="221"/>
      <c r="MGN359" s="221"/>
      <c r="MGO359" s="221"/>
      <c r="MGP359" s="221"/>
      <c r="MGQ359" s="221"/>
      <c r="MGR359" s="221"/>
      <c r="MGS359" s="221"/>
      <c r="MGT359" s="221"/>
      <c r="MGU359" s="221"/>
      <c r="MGV359" s="221"/>
      <c r="MGW359" s="221"/>
      <c r="MGX359" s="221"/>
      <c r="MGY359" s="221"/>
      <c r="MGZ359" s="221"/>
      <c r="MHA359" s="221"/>
      <c r="MHB359" s="221"/>
      <c r="MHC359" s="221"/>
      <c r="MHD359" s="221"/>
      <c r="MHE359" s="221"/>
      <c r="MHF359" s="221"/>
      <c r="MHG359" s="221"/>
      <c r="MHH359" s="221"/>
      <c r="MHI359" s="221"/>
      <c r="MHJ359" s="221"/>
      <c r="MHK359" s="221"/>
      <c r="MHL359" s="221"/>
      <c r="MHM359" s="221"/>
      <c r="MHN359" s="221"/>
      <c r="MHO359" s="221"/>
      <c r="MHP359" s="221"/>
      <c r="MHQ359" s="221"/>
      <c r="MHR359" s="221"/>
      <c r="MHS359" s="221"/>
      <c r="MHT359" s="221"/>
      <c r="MHU359" s="221"/>
      <c r="MHV359" s="221"/>
      <c r="MHW359" s="221"/>
      <c r="MHX359" s="221"/>
      <c r="MHY359" s="221"/>
      <c r="MHZ359" s="221"/>
      <c r="MIA359" s="221"/>
      <c r="MIB359" s="221"/>
      <c r="MIC359" s="221"/>
      <c r="MID359" s="221"/>
      <c r="MIE359" s="221"/>
      <c r="MIF359" s="221"/>
      <c r="MIG359" s="221"/>
      <c r="MIH359" s="221"/>
      <c r="MII359" s="221"/>
      <c r="MIJ359" s="221"/>
      <c r="MIK359" s="221"/>
      <c r="MIL359" s="221"/>
      <c r="MIM359" s="221"/>
      <c r="MIN359" s="221"/>
      <c r="MIO359" s="221"/>
      <c r="MIP359" s="221"/>
      <c r="MIQ359" s="221"/>
      <c r="MIR359" s="221"/>
      <c r="MIS359" s="221"/>
      <c r="MIT359" s="221"/>
      <c r="MIU359" s="221"/>
      <c r="MIV359" s="221"/>
      <c r="MIW359" s="221"/>
      <c r="MIX359" s="221"/>
      <c r="MIY359" s="221"/>
      <c r="MIZ359" s="221"/>
      <c r="MJA359" s="221"/>
      <c r="MJB359" s="221"/>
      <c r="MJC359" s="221"/>
      <c r="MJD359" s="221"/>
      <c r="MJE359" s="221"/>
      <c r="MJF359" s="221"/>
      <c r="MJG359" s="221"/>
      <c r="MJH359" s="221"/>
      <c r="MJI359" s="221"/>
      <c r="MJJ359" s="221"/>
      <c r="MJK359" s="221"/>
      <c r="MJL359" s="221"/>
      <c r="MJM359" s="221"/>
      <c r="MJN359" s="221"/>
      <c r="MJO359" s="221"/>
      <c r="MJP359" s="221"/>
      <c r="MJQ359" s="221"/>
      <c r="MJR359" s="221"/>
      <c r="MJS359" s="221"/>
      <c r="MJT359" s="221"/>
      <c r="MJU359" s="221"/>
      <c r="MJV359" s="221"/>
      <c r="MJW359" s="221"/>
      <c r="MJX359" s="221"/>
      <c r="MJY359" s="221"/>
      <c r="MJZ359" s="221"/>
      <c r="MKA359" s="221"/>
      <c r="MKB359" s="221"/>
      <c r="MKC359" s="221"/>
      <c r="MKD359" s="221"/>
      <c r="MKE359" s="221"/>
      <c r="MKF359" s="221"/>
      <c r="MKG359" s="221"/>
      <c r="MKH359" s="221"/>
      <c r="MKI359" s="221"/>
      <c r="MKJ359" s="221"/>
      <c r="MKK359" s="221"/>
      <c r="MKL359" s="221"/>
      <c r="MKM359" s="221"/>
      <c r="MKN359" s="221"/>
      <c r="MKO359" s="221"/>
      <c r="MKP359" s="221"/>
      <c r="MKQ359" s="221"/>
      <c r="MKR359" s="221"/>
      <c r="MKS359" s="221"/>
      <c r="MKT359" s="221"/>
      <c r="MKU359" s="221"/>
      <c r="MKV359" s="221"/>
      <c r="MKW359" s="221"/>
      <c r="MKX359" s="221"/>
      <c r="MKY359" s="221"/>
      <c r="MKZ359" s="221"/>
      <c r="MLA359" s="221"/>
      <c r="MLB359" s="221"/>
      <c r="MLC359" s="221"/>
      <c r="MLD359" s="221"/>
      <c r="MLE359" s="221"/>
      <c r="MLF359" s="221"/>
      <c r="MLG359" s="221"/>
      <c r="MLH359" s="221"/>
      <c r="MLI359" s="221"/>
      <c r="MLJ359" s="221"/>
      <c r="MLK359" s="221"/>
      <c r="MLL359" s="221"/>
      <c r="MLM359" s="221"/>
      <c r="MLN359" s="221"/>
      <c r="MLO359" s="221"/>
      <c r="MLP359" s="221"/>
      <c r="MLQ359" s="221"/>
      <c r="MLR359" s="221"/>
      <c r="MLS359" s="221"/>
      <c r="MLT359" s="221"/>
      <c r="MLU359" s="221"/>
      <c r="MLV359" s="221"/>
      <c r="MLW359" s="221"/>
      <c r="MLX359" s="221"/>
      <c r="MLY359" s="221"/>
      <c r="MLZ359" s="221"/>
      <c r="MMA359" s="221"/>
      <c r="MMB359" s="221"/>
      <c r="MMC359" s="221"/>
      <c r="MMD359" s="221"/>
      <c r="MME359" s="221"/>
      <c r="MMF359" s="221"/>
      <c r="MMG359" s="221"/>
      <c r="MMH359" s="221"/>
      <c r="MMI359" s="221"/>
      <c r="MMJ359" s="221"/>
      <c r="MMK359" s="221"/>
      <c r="MML359" s="221"/>
      <c r="MMM359" s="221"/>
      <c r="MMN359" s="221"/>
      <c r="MMO359" s="221"/>
      <c r="MMP359" s="221"/>
      <c r="MMQ359" s="221"/>
      <c r="MMR359" s="221"/>
      <c r="MMS359" s="221"/>
      <c r="MMT359" s="221"/>
      <c r="MMU359" s="221"/>
      <c r="MMV359" s="221"/>
      <c r="MMW359" s="221"/>
      <c r="MMX359" s="221"/>
      <c r="MMY359" s="221"/>
      <c r="MMZ359" s="221"/>
      <c r="MNA359" s="221"/>
      <c r="MNB359" s="221"/>
      <c r="MNC359" s="221"/>
      <c r="MND359" s="221"/>
      <c r="MNE359" s="221"/>
      <c r="MNF359" s="221"/>
      <c r="MNG359" s="221"/>
      <c r="MNH359" s="221"/>
      <c r="MNI359" s="221"/>
      <c r="MNJ359" s="221"/>
      <c r="MNK359" s="221"/>
      <c r="MNL359" s="221"/>
      <c r="MNM359" s="221"/>
      <c r="MNN359" s="221"/>
      <c r="MNO359" s="221"/>
      <c r="MNP359" s="221"/>
      <c r="MNQ359" s="221"/>
      <c r="MNR359" s="221"/>
      <c r="MNS359" s="221"/>
      <c r="MNT359" s="221"/>
      <c r="MNU359" s="221"/>
      <c r="MNV359" s="221"/>
      <c r="MNW359" s="221"/>
      <c r="MNX359" s="221"/>
      <c r="MNY359" s="221"/>
      <c r="MNZ359" s="221"/>
      <c r="MOA359" s="221"/>
      <c r="MOB359" s="221"/>
      <c r="MOC359" s="221"/>
      <c r="MOD359" s="221"/>
      <c r="MOE359" s="221"/>
      <c r="MOF359" s="221"/>
      <c r="MOG359" s="221"/>
      <c r="MOH359" s="221"/>
      <c r="MOI359" s="221"/>
      <c r="MOJ359" s="221"/>
      <c r="MOK359" s="221"/>
      <c r="MOL359" s="221"/>
      <c r="MOM359" s="221"/>
      <c r="MON359" s="221"/>
      <c r="MOO359" s="221"/>
      <c r="MOP359" s="221"/>
      <c r="MOQ359" s="221"/>
      <c r="MOR359" s="221"/>
      <c r="MOS359" s="221"/>
      <c r="MOT359" s="221"/>
      <c r="MOU359" s="221"/>
      <c r="MOV359" s="221"/>
      <c r="MOW359" s="221"/>
      <c r="MOX359" s="221"/>
      <c r="MOY359" s="221"/>
      <c r="MOZ359" s="221"/>
      <c r="MPA359" s="221"/>
      <c r="MPB359" s="221"/>
      <c r="MPC359" s="221"/>
      <c r="MPD359" s="221"/>
      <c r="MPE359" s="221"/>
      <c r="MPF359" s="221"/>
      <c r="MPG359" s="221"/>
      <c r="MPH359" s="221"/>
      <c r="MPI359" s="221"/>
      <c r="MPJ359" s="221"/>
      <c r="MPK359" s="221"/>
      <c r="MPL359" s="221"/>
      <c r="MPM359" s="221"/>
      <c r="MPN359" s="221"/>
      <c r="MPO359" s="221"/>
      <c r="MPP359" s="221"/>
      <c r="MPQ359" s="221"/>
      <c r="MPR359" s="221"/>
      <c r="MPS359" s="221"/>
      <c r="MPT359" s="221"/>
      <c r="MPU359" s="221"/>
      <c r="MPV359" s="221"/>
      <c r="MPW359" s="221"/>
      <c r="MPX359" s="221"/>
      <c r="MPY359" s="221"/>
      <c r="MPZ359" s="221"/>
      <c r="MQA359" s="221"/>
      <c r="MQB359" s="221"/>
      <c r="MQC359" s="221"/>
      <c r="MQD359" s="221"/>
      <c r="MQE359" s="221"/>
      <c r="MQF359" s="221"/>
      <c r="MQG359" s="221"/>
      <c r="MQH359" s="221"/>
      <c r="MQI359" s="221"/>
      <c r="MQJ359" s="221"/>
      <c r="MQK359" s="221"/>
      <c r="MQL359" s="221"/>
      <c r="MQM359" s="221"/>
      <c r="MQN359" s="221"/>
      <c r="MQO359" s="221"/>
      <c r="MQP359" s="221"/>
      <c r="MQQ359" s="221"/>
      <c r="MQR359" s="221"/>
      <c r="MQS359" s="221"/>
      <c r="MQT359" s="221"/>
      <c r="MQU359" s="221"/>
      <c r="MQV359" s="221"/>
      <c r="MQW359" s="221"/>
      <c r="MQX359" s="221"/>
      <c r="MQY359" s="221"/>
      <c r="MQZ359" s="221"/>
      <c r="MRA359" s="221"/>
      <c r="MRB359" s="221"/>
      <c r="MRC359" s="221"/>
      <c r="MRD359" s="221"/>
      <c r="MRE359" s="221"/>
      <c r="MRF359" s="221"/>
      <c r="MRG359" s="221"/>
      <c r="MRH359" s="221"/>
      <c r="MRI359" s="221"/>
      <c r="MRJ359" s="221"/>
      <c r="MRK359" s="221"/>
      <c r="MRL359" s="221"/>
      <c r="MRM359" s="221"/>
      <c r="MRN359" s="221"/>
      <c r="MRO359" s="221"/>
      <c r="MRP359" s="221"/>
      <c r="MRQ359" s="221"/>
      <c r="MRR359" s="221"/>
      <c r="MRS359" s="221"/>
      <c r="MRT359" s="221"/>
      <c r="MRU359" s="221"/>
      <c r="MRV359" s="221"/>
      <c r="MRW359" s="221"/>
      <c r="MRX359" s="221"/>
      <c r="MRY359" s="221"/>
      <c r="MRZ359" s="221"/>
      <c r="MSA359" s="221"/>
      <c r="MSB359" s="221"/>
      <c r="MSC359" s="221"/>
      <c r="MSD359" s="221"/>
      <c r="MSE359" s="221"/>
      <c r="MSF359" s="221"/>
      <c r="MSG359" s="221"/>
      <c r="MSH359" s="221"/>
      <c r="MSI359" s="221"/>
      <c r="MSJ359" s="221"/>
      <c r="MSK359" s="221"/>
      <c r="MSL359" s="221"/>
      <c r="MSM359" s="221"/>
      <c r="MSN359" s="221"/>
      <c r="MSO359" s="221"/>
      <c r="MSP359" s="221"/>
      <c r="MSQ359" s="221"/>
      <c r="MSR359" s="221"/>
      <c r="MSS359" s="221"/>
      <c r="MST359" s="221"/>
      <c r="MSU359" s="221"/>
      <c r="MSV359" s="221"/>
      <c r="MSW359" s="221"/>
      <c r="MSX359" s="221"/>
      <c r="MSY359" s="221"/>
      <c r="MSZ359" s="221"/>
      <c r="MTA359" s="221"/>
      <c r="MTB359" s="221"/>
      <c r="MTC359" s="221"/>
      <c r="MTD359" s="221"/>
      <c r="MTE359" s="221"/>
      <c r="MTF359" s="221"/>
      <c r="MTG359" s="221"/>
      <c r="MTH359" s="221"/>
      <c r="MTI359" s="221"/>
      <c r="MTJ359" s="221"/>
      <c r="MTK359" s="221"/>
      <c r="MTL359" s="221"/>
      <c r="MTM359" s="221"/>
      <c r="MTN359" s="221"/>
      <c r="MTO359" s="221"/>
      <c r="MTP359" s="221"/>
      <c r="MTQ359" s="221"/>
      <c r="MTR359" s="221"/>
      <c r="MTS359" s="221"/>
      <c r="MTT359" s="221"/>
      <c r="MTU359" s="221"/>
      <c r="MTV359" s="221"/>
      <c r="MTW359" s="221"/>
      <c r="MTX359" s="221"/>
      <c r="MTY359" s="221"/>
      <c r="MTZ359" s="221"/>
      <c r="MUA359" s="221"/>
      <c r="MUB359" s="221"/>
      <c r="MUC359" s="221"/>
      <c r="MUD359" s="221"/>
      <c r="MUE359" s="221"/>
      <c r="MUF359" s="221"/>
      <c r="MUG359" s="221"/>
      <c r="MUH359" s="221"/>
      <c r="MUI359" s="221"/>
      <c r="MUJ359" s="221"/>
      <c r="MUK359" s="221"/>
      <c r="MUL359" s="221"/>
      <c r="MUM359" s="221"/>
      <c r="MUN359" s="221"/>
      <c r="MUO359" s="221"/>
      <c r="MUP359" s="221"/>
      <c r="MUQ359" s="221"/>
      <c r="MUR359" s="221"/>
      <c r="MUS359" s="221"/>
      <c r="MUT359" s="221"/>
      <c r="MUU359" s="221"/>
      <c r="MUV359" s="221"/>
      <c r="MUW359" s="221"/>
      <c r="MUX359" s="221"/>
      <c r="MUY359" s="221"/>
      <c r="MUZ359" s="221"/>
      <c r="MVA359" s="221"/>
      <c r="MVB359" s="221"/>
      <c r="MVC359" s="221"/>
      <c r="MVD359" s="221"/>
      <c r="MVE359" s="221"/>
      <c r="MVF359" s="221"/>
      <c r="MVG359" s="221"/>
      <c r="MVH359" s="221"/>
      <c r="MVI359" s="221"/>
      <c r="MVJ359" s="221"/>
      <c r="MVK359" s="221"/>
      <c r="MVL359" s="221"/>
      <c r="MVM359" s="221"/>
      <c r="MVN359" s="221"/>
      <c r="MVO359" s="221"/>
      <c r="MVP359" s="221"/>
      <c r="MVQ359" s="221"/>
      <c r="MVR359" s="221"/>
      <c r="MVS359" s="221"/>
      <c r="MVT359" s="221"/>
      <c r="MVU359" s="221"/>
      <c r="MVV359" s="221"/>
      <c r="MVW359" s="221"/>
      <c r="MVX359" s="221"/>
      <c r="MVY359" s="221"/>
      <c r="MVZ359" s="221"/>
      <c r="MWA359" s="221"/>
      <c r="MWB359" s="221"/>
      <c r="MWC359" s="221"/>
      <c r="MWD359" s="221"/>
      <c r="MWE359" s="221"/>
      <c r="MWF359" s="221"/>
      <c r="MWG359" s="221"/>
      <c r="MWH359" s="221"/>
      <c r="MWI359" s="221"/>
      <c r="MWJ359" s="221"/>
      <c r="MWK359" s="221"/>
      <c r="MWL359" s="221"/>
      <c r="MWM359" s="221"/>
      <c r="MWN359" s="221"/>
      <c r="MWO359" s="221"/>
      <c r="MWP359" s="221"/>
      <c r="MWQ359" s="221"/>
      <c r="MWR359" s="221"/>
      <c r="MWS359" s="221"/>
      <c r="MWT359" s="221"/>
      <c r="MWU359" s="221"/>
      <c r="MWV359" s="221"/>
      <c r="MWW359" s="221"/>
      <c r="MWX359" s="221"/>
      <c r="MWY359" s="221"/>
      <c r="MWZ359" s="221"/>
      <c r="MXA359" s="221"/>
      <c r="MXB359" s="221"/>
      <c r="MXC359" s="221"/>
      <c r="MXD359" s="221"/>
      <c r="MXE359" s="221"/>
      <c r="MXF359" s="221"/>
      <c r="MXG359" s="221"/>
      <c r="MXH359" s="221"/>
      <c r="MXI359" s="221"/>
      <c r="MXJ359" s="221"/>
      <c r="MXK359" s="221"/>
      <c r="MXL359" s="221"/>
      <c r="MXM359" s="221"/>
      <c r="MXN359" s="221"/>
      <c r="MXO359" s="221"/>
      <c r="MXP359" s="221"/>
      <c r="MXQ359" s="221"/>
      <c r="MXR359" s="221"/>
      <c r="MXS359" s="221"/>
      <c r="MXT359" s="221"/>
      <c r="MXU359" s="221"/>
      <c r="MXV359" s="221"/>
      <c r="MXW359" s="221"/>
      <c r="MXX359" s="221"/>
      <c r="MXY359" s="221"/>
      <c r="MXZ359" s="221"/>
      <c r="MYA359" s="221"/>
      <c r="MYB359" s="221"/>
      <c r="MYC359" s="221"/>
      <c r="MYD359" s="221"/>
      <c r="MYE359" s="221"/>
      <c r="MYF359" s="221"/>
      <c r="MYG359" s="221"/>
      <c r="MYH359" s="221"/>
      <c r="MYI359" s="221"/>
      <c r="MYJ359" s="221"/>
      <c r="MYK359" s="221"/>
      <c r="MYL359" s="221"/>
      <c r="MYM359" s="221"/>
      <c r="MYN359" s="221"/>
      <c r="MYO359" s="221"/>
      <c r="MYP359" s="221"/>
      <c r="MYQ359" s="221"/>
      <c r="MYR359" s="221"/>
      <c r="MYS359" s="221"/>
      <c r="MYT359" s="221"/>
      <c r="MYU359" s="221"/>
      <c r="MYV359" s="221"/>
      <c r="MYW359" s="221"/>
      <c r="MYX359" s="221"/>
      <c r="MYY359" s="221"/>
      <c r="MYZ359" s="221"/>
      <c r="MZA359" s="221"/>
      <c r="MZB359" s="221"/>
      <c r="MZC359" s="221"/>
      <c r="MZD359" s="221"/>
      <c r="MZE359" s="221"/>
      <c r="MZF359" s="221"/>
      <c r="MZG359" s="221"/>
      <c r="MZH359" s="221"/>
      <c r="MZI359" s="221"/>
      <c r="MZJ359" s="221"/>
      <c r="MZK359" s="221"/>
      <c r="MZL359" s="221"/>
      <c r="MZM359" s="221"/>
      <c r="MZN359" s="221"/>
      <c r="MZO359" s="221"/>
      <c r="MZP359" s="221"/>
      <c r="MZQ359" s="221"/>
      <c r="MZR359" s="221"/>
      <c r="MZS359" s="221"/>
      <c r="MZT359" s="221"/>
      <c r="MZU359" s="221"/>
      <c r="MZV359" s="221"/>
      <c r="MZW359" s="221"/>
      <c r="MZX359" s="221"/>
      <c r="MZY359" s="221"/>
      <c r="MZZ359" s="221"/>
      <c r="NAA359" s="221"/>
      <c r="NAB359" s="221"/>
      <c r="NAC359" s="221"/>
      <c r="NAD359" s="221"/>
      <c r="NAE359" s="221"/>
      <c r="NAF359" s="221"/>
      <c r="NAG359" s="221"/>
      <c r="NAH359" s="221"/>
      <c r="NAI359" s="221"/>
      <c r="NAJ359" s="221"/>
      <c r="NAK359" s="221"/>
      <c r="NAL359" s="221"/>
      <c r="NAM359" s="221"/>
      <c r="NAN359" s="221"/>
      <c r="NAO359" s="221"/>
      <c r="NAP359" s="221"/>
      <c r="NAQ359" s="221"/>
      <c r="NAR359" s="221"/>
      <c r="NAS359" s="221"/>
      <c r="NAT359" s="221"/>
      <c r="NAU359" s="221"/>
      <c r="NAV359" s="221"/>
      <c r="NAW359" s="221"/>
      <c r="NAX359" s="221"/>
      <c r="NAY359" s="221"/>
      <c r="NAZ359" s="221"/>
      <c r="NBA359" s="221"/>
      <c r="NBB359" s="221"/>
      <c r="NBC359" s="221"/>
      <c r="NBD359" s="221"/>
      <c r="NBE359" s="221"/>
      <c r="NBF359" s="221"/>
      <c r="NBG359" s="221"/>
      <c r="NBH359" s="221"/>
      <c r="NBI359" s="221"/>
      <c r="NBJ359" s="221"/>
      <c r="NBK359" s="221"/>
      <c r="NBL359" s="221"/>
      <c r="NBM359" s="221"/>
      <c r="NBN359" s="221"/>
      <c r="NBO359" s="221"/>
      <c r="NBP359" s="221"/>
      <c r="NBQ359" s="221"/>
      <c r="NBR359" s="221"/>
      <c r="NBS359" s="221"/>
      <c r="NBT359" s="221"/>
      <c r="NBU359" s="221"/>
      <c r="NBV359" s="221"/>
      <c r="NBW359" s="221"/>
      <c r="NBX359" s="221"/>
      <c r="NBY359" s="221"/>
      <c r="NBZ359" s="221"/>
      <c r="NCA359" s="221"/>
      <c r="NCB359" s="221"/>
      <c r="NCC359" s="221"/>
      <c r="NCD359" s="221"/>
      <c r="NCE359" s="221"/>
      <c r="NCF359" s="221"/>
      <c r="NCG359" s="221"/>
      <c r="NCH359" s="221"/>
      <c r="NCI359" s="221"/>
      <c r="NCJ359" s="221"/>
      <c r="NCK359" s="221"/>
      <c r="NCL359" s="221"/>
      <c r="NCM359" s="221"/>
      <c r="NCN359" s="221"/>
      <c r="NCO359" s="221"/>
      <c r="NCP359" s="221"/>
      <c r="NCQ359" s="221"/>
      <c r="NCR359" s="221"/>
      <c r="NCS359" s="221"/>
      <c r="NCT359" s="221"/>
      <c r="NCU359" s="221"/>
      <c r="NCV359" s="221"/>
      <c r="NCW359" s="221"/>
      <c r="NCX359" s="221"/>
      <c r="NCY359" s="221"/>
      <c r="NCZ359" s="221"/>
      <c r="NDA359" s="221"/>
      <c r="NDB359" s="221"/>
      <c r="NDC359" s="221"/>
      <c r="NDD359" s="221"/>
      <c r="NDE359" s="221"/>
      <c r="NDF359" s="221"/>
      <c r="NDG359" s="221"/>
      <c r="NDH359" s="221"/>
      <c r="NDI359" s="221"/>
      <c r="NDJ359" s="221"/>
      <c r="NDK359" s="221"/>
      <c r="NDL359" s="221"/>
      <c r="NDM359" s="221"/>
      <c r="NDN359" s="221"/>
      <c r="NDO359" s="221"/>
      <c r="NDP359" s="221"/>
      <c r="NDQ359" s="221"/>
      <c r="NDR359" s="221"/>
      <c r="NDS359" s="221"/>
      <c r="NDT359" s="221"/>
      <c r="NDU359" s="221"/>
      <c r="NDV359" s="221"/>
      <c r="NDW359" s="221"/>
      <c r="NDX359" s="221"/>
      <c r="NDY359" s="221"/>
      <c r="NDZ359" s="221"/>
      <c r="NEA359" s="221"/>
      <c r="NEB359" s="221"/>
      <c r="NEC359" s="221"/>
      <c r="NED359" s="221"/>
      <c r="NEE359" s="221"/>
      <c r="NEF359" s="221"/>
      <c r="NEG359" s="221"/>
      <c r="NEH359" s="221"/>
      <c r="NEI359" s="221"/>
      <c r="NEJ359" s="221"/>
      <c r="NEK359" s="221"/>
      <c r="NEL359" s="221"/>
      <c r="NEM359" s="221"/>
      <c r="NEN359" s="221"/>
      <c r="NEO359" s="221"/>
      <c r="NEP359" s="221"/>
      <c r="NEQ359" s="221"/>
      <c r="NER359" s="221"/>
      <c r="NES359" s="221"/>
      <c r="NET359" s="221"/>
      <c r="NEU359" s="221"/>
      <c r="NEV359" s="221"/>
      <c r="NEW359" s="221"/>
      <c r="NEX359" s="221"/>
      <c r="NEY359" s="221"/>
      <c r="NEZ359" s="221"/>
      <c r="NFA359" s="221"/>
      <c r="NFB359" s="221"/>
      <c r="NFC359" s="221"/>
      <c r="NFD359" s="221"/>
      <c r="NFE359" s="221"/>
      <c r="NFF359" s="221"/>
      <c r="NFG359" s="221"/>
      <c r="NFH359" s="221"/>
      <c r="NFI359" s="221"/>
      <c r="NFJ359" s="221"/>
      <c r="NFK359" s="221"/>
      <c r="NFL359" s="221"/>
      <c r="NFM359" s="221"/>
      <c r="NFN359" s="221"/>
      <c r="NFO359" s="221"/>
      <c r="NFP359" s="221"/>
      <c r="NFQ359" s="221"/>
      <c r="NFR359" s="221"/>
      <c r="NFS359" s="221"/>
      <c r="NFT359" s="221"/>
      <c r="NFU359" s="221"/>
      <c r="NFV359" s="221"/>
      <c r="NFW359" s="221"/>
      <c r="NFX359" s="221"/>
      <c r="NFY359" s="221"/>
      <c r="NFZ359" s="221"/>
      <c r="NGA359" s="221"/>
      <c r="NGB359" s="221"/>
      <c r="NGC359" s="221"/>
      <c r="NGD359" s="221"/>
      <c r="NGE359" s="221"/>
      <c r="NGF359" s="221"/>
      <c r="NGG359" s="221"/>
      <c r="NGH359" s="221"/>
      <c r="NGI359" s="221"/>
      <c r="NGJ359" s="221"/>
      <c r="NGK359" s="221"/>
      <c r="NGL359" s="221"/>
      <c r="NGM359" s="221"/>
      <c r="NGN359" s="221"/>
      <c r="NGO359" s="221"/>
      <c r="NGP359" s="221"/>
      <c r="NGQ359" s="221"/>
      <c r="NGR359" s="221"/>
      <c r="NGS359" s="221"/>
      <c r="NGT359" s="221"/>
      <c r="NGU359" s="221"/>
      <c r="NGV359" s="221"/>
      <c r="NGW359" s="221"/>
      <c r="NGX359" s="221"/>
      <c r="NGY359" s="221"/>
      <c r="NGZ359" s="221"/>
      <c r="NHA359" s="221"/>
      <c r="NHB359" s="221"/>
      <c r="NHC359" s="221"/>
      <c r="NHD359" s="221"/>
      <c r="NHE359" s="221"/>
      <c r="NHF359" s="221"/>
      <c r="NHG359" s="221"/>
      <c r="NHH359" s="221"/>
      <c r="NHI359" s="221"/>
      <c r="NHJ359" s="221"/>
      <c r="NHK359" s="221"/>
      <c r="NHL359" s="221"/>
      <c r="NHM359" s="221"/>
      <c r="NHN359" s="221"/>
      <c r="NHO359" s="221"/>
      <c r="NHP359" s="221"/>
      <c r="NHQ359" s="221"/>
      <c r="NHR359" s="221"/>
      <c r="NHS359" s="221"/>
      <c r="NHT359" s="221"/>
      <c r="NHU359" s="221"/>
      <c r="NHV359" s="221"/>
      <c r="NHW359" s="221"/>
      <c r="NHX359" s="221"/>
      <c r="NHY359" s="221"/>
      <c r="NHZ359" s="221"/>
      <c r="NIA359" s="221"/>
      <c r="NIB359" s="221"/>
      <c r="NIC359" s="221"/>
      <c r="NID359" s="221"/>
      <c r="NIE359" s="221"/>
      <c r="NIF359" s="221"/>
      <c r="NIG359" s="221"/>
      <c r="NIH359" s="221"/>
      <c r="NII359" s="221"/>
      <c r="NIJ359" s="221"/>
      <c r="NIK359" s="221"/>
      <c r="NIL359" s="221"/>
      <c r="NIM359" s="221"/>
      <c r="NIN359" s="221"/>
      <c r="NIO359" s="221"/>
      <c r="NIP359" s="221"/>
      <c r="NIQ359" s="221"/>
      <c r="NIR359" s="221"/>
      <c r="NIS359" s="221"/>
      <c r="NIT359" s="221"/>
      <c r="NIU359" s="221"/>
      <c r="NIV359" s="221"/>
      <c r="NIW359" s="221"/>
      <c r="NIX359" s="221"/>
      <c r="NIY359" s="221"/>
      <c r="NIZ359" s="221"/>
      <c r="NJA359" s="221"/>
      <c r="NJB359" s="221"/>
      <c r="NJC359" s="221"/>
      <c r="NJD359" s="221"/>
      <c r="NJE359" s="221"/>
      <c r="NJF359" s="221"/>
      <c r="NJG359" s="221"/>
      <c r="NJH359" s="221"/>
      <c r="NJI359" s="221"/>
      <c r="NJJ359" s="221"/>
      <c r="NJK359" s="221"/>
      <c r="NJL359" s="221"/>
      <c r="NJM359" s="221"/>
      <c r="NJN359" s="221"/>
      <c r="NJO359" s="221"/>
      <c r="NJP359" s="221"/>
      <c r="NJQ359" s="221"/>
      <c r="NJR359" s="221"/>
      <c r="NJS359" s="221"/>
      <c r="NJT359" s="221"/>
      <c r="NJU359" s="221"/>
      <c r="NJV359" s="221"/>
      <c r="NJW359" s="221"/>
      <c r="NJX359" s="221"/>
      <c r="NJY359" s="221"/>
      <c r="NJZ359" s="221"/>
      <c r="NKA359" s="221"/>
      <c r="NKB359" s="221"/>
      <c r="NKC359" s="221"/>
      <c r="NKD359" s="221"/>
      <c r="NKE359" s="221"/>
      <c r="NKF359" s="221"/>
      <c r="NKG359" s="221"/>
      <c r="NKH359" s="221"/>
      <c r="NKI359" s="221"/>
      <c r="NKJ359" s="221"/>
      <c r="NKK359" s="221"/>
      <c r="NKL359" s="221"/>
      <c r="NKM359" s="221"/>
      <c r="NKN359" s="221"/>
      <c r="NKO359" s="221"/>
      <c r="NKP359" s="221"/>
      <c r="NKQ359" s="221"/>
      <c r="NKR359" s="221"/>
      <c r="NKS359" s="221"/>
      <c r="NKT359" s="221"/>
      <c r="NKU359" s="221"/>
      <c r="NKV359" s="221"/>
      <c r="NKW359" s="221"/>
      <c r="NKX359" s="221"/>
      <c r="NKY359" s="221"/>
      <c r="NKZ359" s="221"/>
      <c r="NLA359" s="221"/>
      <c r="NLB359" s="221"/>
      <c r="NLC359" s="221"/>
      <c r="NLD359" s="221"/>
      <c r="NLE359" s="221"/>
      <c r="NLF359" s="221"/>
      <c r="NLG359" s="221"/>
      <c r="NLH359" s="221"/>
      <c r="NLI359" s="221"/>
      <c r="NLJ359" s="221"/>
      <c r="NLK359" s="221"/>
      <c r="NLL359" s="221"/>
      <c r="NLM359" s="221"/>
      <c r="NLN359" s="221"/>
      <c r="NLO359" s="221"/>
      <c r="NLP359" s="221"/>
      <c r="NLQ359" s="221"/>
      <c r="NLR359" s="221"/>
      <c r="NLS359" s="221"/>
      <c r="NLT359" s="221"/>
      <c r="NLU359" s="221"/>
      <c r="NLV359" s="221"/>
      <c r="NLW359" s="221"/>
      <c r="NLX359" s="221"/>
      <c r="NLY359" s="221"/>
      <c r="NLZ359" s="221"/>
      <c r="NMA359" s="221"/>
      <c r="NMB359" s="221"/>
      <c r="NMC359" s="221"/>
      <c r="NMD359" s="221"/>
      <c r="NME359" s="221"/>
      <c r="NMF359" s="221"/>
      <c r="NMG359" s="221"/>
      <c r="NMH359" s="221"/>
      <c r="NMI359" s="221"/>
      <c r="NMJ359" s="221"/>
      <c r="NMK359" s="221"/>
      <c r="NML359" s="221"/>
      <c r="NMM359" s="221"/>
      <c r="NMN359" s="221"/>
      <c r="NMO359" s="221"/>
      <c r="NMP359" s="221"/>
      <c r="NMQ359" s="221"/>
      <c r="NMR359" s="221"/>
      <c r="NMS359" s="221"/>
      <c r="NMT359" s="221"/>
      <c r="NMU359" s="221"/>
      <c r="NMV359" s="221"/>
      <c r="NMW359" s="221"/>
      <c r="NMX359" s="221"/>
      <c r="NMY359" s="221"/>
      <c r="NMZ359" s="221"/>
      <c r="NNA359" s="221"/>
      <c r="NNB359" s="221"/>
      <c r="NNC359" s="221"/>
      <c r="NND359" s="221"/>
      <c r="NNE359" s="221"/>
      <c r="NNF359" s="221"/>
      <c r="NNG359" s="221"/>
      <c r="NNH359" s="221"/>
      <c r="NNI359" s="221"/>
      <c r="NNJ359" s="221"/>
      <c r="NNK359" s="221"/>
      <c r="NNL359" s="221"/>
      <c r="NNM359" s="221"/>
      <c r="NNN359" s="221"/>
      <c r="NNO359" s="221"/>
      <c r="NNP359" s="221"/>
      <c r="NNQ359" s="221"/>
      <c r="NNR359" s="221"/>
      <c r="NNS359" s="221"/>
      <c r="NNT359" s="221"/>
      <c r="NNU359" s="221"/>
      <c r="NNV359" s="221"/>
      <c r="NNW359" s="221"/>
      <c r="NNX359" s="221"/>
      <c r="NNY359" s="221"/>
      <c r="NNZ359" s="221"/>
      <c r="NOA359" s="221"/>
      <c r="NOB359" s="221"/>
      <c r="NOC359" s="221"/>
      <c r="NOD359" s="221"/>
      <c r="NOE359" s="221"/>
      <c r="NOF359" s="221"/>
      <c r="NOG359" s="221"/>
      <c r="NOH359" s="221"/>
      <c r="NOI359" s="221"/>
      <c r="NOJ359" s="221"/>
      <c r="NOK359" s="221"/>
      <c r="NOL359" s="221"/>
      <c r="NOM359" s="221"/>
      <c r="NON359" s="221"/>
      <c r="NOO359" s="221"/>
      <c r="NOP359" s="221"/>
      <c r="NOQ359" s="221"/>
      <c r="NOR359" s="221"/>
      <c r="NOS359" s="221"/>
      <c r="NOT359" s="221"/>
      <c r="NOU359" s="221"/>
      <c r="NOV359" s="221"/>
      <c r="NOW359" s="221"/>
      <c r="NOX359" s="221"/>
      <c r="NOY359" s="221"/>
      <c r="NOZ359" s="221"/>
      <c r="NPA359" s="221"/>
      <c r="NPB359" s="221"/>
      <c r="NPC359" s="221"/>
      <c r="NPD359" s="221"/>
      <c r="NPE359" s="221"/>
      <c r="NPF359" s="221"/>
      <c r="NPG359" s="221"/>
      <c r="NPH359" s="221"/>
      <c r="NPI359" s="221"/>
      <c r="NPJ359" s="221"/>
      <c r="NPK359" s="221"/>
      <c r="NPL359" s="221"/>
      <c r="NPM359" s="221"/>
      <c r="NPN359" s="221"/>
      <c r="NPO359" s="221"/>
      <c r="NPP359" s="221"/>
      <c r="NPQ359" s="221"/>
      <c r="NPR359" s="221"/>
      <c r="NPS359" s="221"/>
      <c r="NPT359" s="221"/>
      <c r="NPU359" s="221"/>
      <c r="NPV359" s="221"/>
      <c r="NPW359" s="221"/>
      <c r="NPX359" s="221"/>
      <c r="NPY359" s="221"/>
      <c r="NPZ359" s="221"/>
      <c r="NQA359" s="221"/>
      <c r="NQB359" s="221"/>
      <c r="NQC359" s="221"/>
      <c r="NQD359" s="221"/>
      <c r="NQE359" s="221"/>
      <c r="NQF359" s="221"/>
      <c r="NQG359" s="221"/>
      <c r="NQH359" s="221"/>
      <c r="NQI359" s="221"/>
      <c r="NQJ359" s="221"/>
      <c r="NQK359" s="221"/>
      <c r="NQL359" s="221"/>
      <c r="NQM359" s="221"/>
      <c r="NQN359" s="221"/>
      <c r="NQO359" s="221"/>
      <c r="NQP359" s="221"/>
      <c r="NQQ359" s="221"/>
      <c r="NQR359" s="221"/>
      <c r="NQS359" s="221"/>
      <c r="NQT359" s="221"/>
      <c r="NQU359" s="221"/>
      <c r="NQV359" s="221"/>
      <c r="NQW359" s="221"/>
      <c r="NQX359" s="221"/>
      <c r="NQY359" s="221"/>
      <c r="NQZ359" s="221"/>
      <c r="NRA359" s="221"/>
      <c r="NRB359" s="221"/>
      <c r="NRC359" s="221"/>
      <c r="NRD359" s="221"/>
      <c r="NRE359" s="221"/>
      <c r="NRF359" s="221"/>
      <c r="NRG359" s="221"/>
      <c r="NRH359" s="221"/>
      <c r="NRI359" s="221"/>
      <c r="NRJ359" s="221"/>
      <c r="NRK359" s="221"/>
      <c r="NRL359" s="221"/>
      <c r="NRM359" s="221"/>
      <c r="NRN359" s="221"/>
      <c r="NRO359" s="221"/>
      <c r="NRP359" s="221"/>
      <c r="NRQ359" s="221"/>
      <c r="NRR359" s="221"/>
      <c r="NRS359" s="221"/>
      <c r="NRT359" s="221"/>
      <c r="NRU359" s="221"/>
      <c r="NRV359" s="221"/>
      <c r="NRW359" s="221"/>
      <c r="NRX359" s="221"/>
      <c r="NRY359" s="221"/>
      <c r="NRZ359" s="221"/>
      <c r="NSA359" s="221"/>
      <c r="NSB359" s="221"/>
      <c r="NSC359" s="221"/>
      <c r="NSD359" s="221"/>
      <c r="NSE359" s="221"/>
      <c r="NSF359" s="221"/>
      <c r="NSG359" s="221"/>
      <c r="NSH359" s="221"/>
      <c r="NSI359" s="221"/>
      <c r="NSJ359" s="221"/>
      <c r="NSK359" s="221"/>
      <c r="NSL359" s="221"/>
      <c r="NSM359" s="221"/>
      <c r="NSN359" s="221"/>
      <c r="NSO359" s="221"/>
      <c r="NSP359" s="221"/>
      <c r="NSQ359" s="221"/>
      <c r="NSR359" s="221"/>
      <c r="NSS359" s="221"/>
      <c r="NST359" s="221"/>
      <c r="NSU359" s="221"/>
      <c r="NSV359" s="221"/>
      <c r="NSW359" s="221"/>
      <c r="NSX359" s="221"/>
      <c r="NSY359" s="221"/>
      <c r="NSZ359" s="221"/>
      <c r="NTA359" s="221"/>
      <c r="NTB359" s="221"/>
      <c r="NTC359" s="221"/>
      <c r="NTD359" s="221"/>
      <c r="NTE359" s="221"/>
      <c r="NTF359" s="221"/>
      <c r="NTG359" s="221"/>
      <c r="NTH359" s="221"/>
      <c r="NTI359" s="221"/>
      <c r="NTJ359" s="221"/>
      <c r="NTK359" s="221"/>
      <c r="NTL359" s="221"/>
      <c r="NTM359" s="221"/>
      <c r="NTN359" s="221"/>
      <c r="NTO359" s="221"/>
      <c r="NTP359" s="221"/>
      <c r="NTQ359" s="221"/>
      <c r="NTR359" s="221"/>
      <c r="NTS359" s="221"/>
      <c r="NTT359" s="221"/>
      <c r="NTU359" s="221"/>
      <c r="NTV359" s="221"/>
      <c r="NTW359" s="221"/>
      <c r="NTX359" s="221"/>
      <c r="NTY359" s="221"/>
      <c r="NTZ359" s="221"/>
      <c r="NUA359" s="221"/>
      <c r="NUB359" s="221"/>
      <c r="NUC359" s="221"/>
      <c r="NUD359" s="221"/>
      <c r="NUE359" s="221"/>
      <c r="NUF359" s="221"/>
      <c r="NUG359" s="221"/>
      <c r="NUH359" s="221"/>
      <c r="NUI359" s="221"/>
      <c r="NUJ359" s="221"/>
      <c r="NUK359" s="221"/>
      <c r="NUL359" s="221"/>
      <c r="NUM359" s="221"/>
      <c r="NUN359" s="221"/>
      <c r="NUO359" s="221"/>
      <c r="NUP359" s="221"/>
      <c r="NUQ359" s="221"/>
      <c r="NUR359" s="221"/>
      <c r="NUS359" s="221"/>
      <c r="NUT359" s="221"/>
      <c r="NUU359" s="221"/>
      <c r="NUV359" s="221"/>
      <c r="NUW359" s="221"/>
      <c r="NUX359" s="221"/>
      <c r="NUY359" s="221"/>
      <c r="NUZ359" s="221"/>
      <c r="NVA359" s="221"/>
      <c r="NVB359" s="221"/>
      <c r="NVC359" s="221"/>
      <c r="NVD359" s="221"/>
      <c r="NVE359" s="221"/>
      <c r="NVF359" s="221"/>
      <c r="NVG359" s="221"/>
      <c r="NVH359" s="221"/>
      <c r="NVI359" s="221"/>
      <c r="NVJ359" s="221"/>
      <c r="NVK359" s="221"/>
      <c r="NVL359" s="221"/>
      <c r="NVM359" s="221"/>
      <c r="NVN359" s="221"/>
      <c r="NVO359" s="221"/>
      <c r="NVP359" s="221"/>
      <c r="NVQ359" s="221"/>
      <c r="NVR359" s="221"/>
      <c r="NVS359" s="221"/>
      <c r="NVT359" s="221"/>
      <c r="NVU359" s="221"/>
      <c r="NVV359" s="221"/>
      <c r="NVW359" s="221"/>
      <c r="NVX359" s="221"/>
      <c r="NVY359" s="221"/>
      <c r="NVZ359" s="221"/>
      <c r="NWA359" s="221"/>
      <c r="NWB359" s="221"/>
      <c r="NWC359" s="221"/>
      <c r="NWD359" s="221"/>
      <c r="NWE359" s="221"/>
      <c r="NWF359" s="221"/>
      <c r="NWG359" s="221"/>
      <c r="NWH359" s="221"/>
      <c r="NWI359" s="221"/>
      <c r="NWJ359" s="221"/>
      <c r="NWK359" s="221"/>
      <c r="NWL359" s="221"/>
      <c r="NWM359" s="221"/>
      <c r="NWN359" s="221"/>
      <c r="NWO359" s="221"/>
      <c r="NWP359" s="221"/>
      <c r="NWQ359" s="221"/>
      <c r="NWR359" s="221"/>
      <c r="NWS359" s="221"/>
      <c r="NWT359" s="221"/>
      <c r="NWU359" s="221"/>
      <c r="NWV359" s="221"/>
      <c r="NWW359" s="221"/>
      <c r="NWX359" s="221"/>
      <c r="NWY359" s="221"/>
      <c r="NWZ359" s="221"/>
      <c r="NXA359" s="221"/>
      <c r="NXB359" s="221"/>
      <c r="NXC359" s="221"/>
      <c r="NXD359" s="221"/>
      <c r="NXE359" s="221"/>
      <c r="NXF359" s="221"/>
      <c r="NXG359" s="221"/>
      <c r="NXH359" s="221"/>
      <c r="NXI359" s="221"/>
      <c r="NXJ359" s="221"/>
      <c r="NXK359" s="221"/>
      <c r="NXL359" s="221"/>
      <c r="NXM359" s="221"/>
      <c r="NXN359" s="221"/>
      <c r="NXO359" s="221"/>
      <c r="NXP359" s="221"/>
      <c r="NXQ359" s="221"/>
      <c r="NXR359" s="221"/>
      <c r="NXS359" s="221"/>
      <c r="NXT359" s="221"/>
      <c r="NXU359" s="221"/>
      <c r="NXV359" s="221"/>
      <c r="NXW359" s="221"/>
      <c r="NXX359" s="221"/>
      <c r="NXY359" s="221"/>
      <c r="NXZ359" s="221"/>
      <c r="NYA359" s="221"/>
      <c r="NYB359" s="221"/>
      <c r="NYC359" s="221"/>
      <c r="NYD359" s="221"/>
      <c r="NYE359" s="221"/>
      <c r="NYF359" s="221"/>
      <c r="NYG359" s="221"/>
      <c r="NYH359" s="221"/>
      <c r="NYI359" s="221"/>
      <c r="NYJ359" s="221"/>
      <c r="NYK359" s="221"/>
      <c r="NYL359" s="221"/>
      <c r="NYM359" s="221"/>
      <c r="NYN359" s="221"/>
      <c r="NYO359" s="221"/>
      <c r="NYP359" s="221"/>
      <c r="NYQ359" s="221"/>
      <c r="NYR359" s="221"/>
      <c r="NYS359" s="221"/>
      <c r="NYT359" s="221"/>
      <c r="NYU359" s="221"/>
      <c r="NYV359" s="221"/>
      <c r="NYW359" s="221"/>
      <c r="NYX359" s="221"/>
      <c r="NYY359" s="221"/>
      <c r="NYZ359" s="221"/>
      <c r="NZA359" s="221"/>
      <c r="NZB359" s="221"/>
      <c r="NZC359" s="221"/>
      <c r="NZD359" s="221"/>
      <c r="NZE359" s="221"/>
      <c r="NZF359" s="221"/>
      <c r="NZG359" s="221"/>
      <c r="NZH359" s="221"/>
      <c r="NZI359" s="221"/>
      <c r="NZJ359" s="221"/>
      <c r="NZK359" s="221"/>
      <c r="NZL359" s="221"/>
      <c r="NZM359" s="221"/>
      <c r="NZN359" s="221"/>
      <c r="NZO359" s="221"/>
      <c r="NZP359" s="221"/>
      <c r="NZQ359" s="221"/>
      <c r="NZR359" s="221"/>
      <c r="NZS359" s="221"/>
      <c r="NZT359" s="221"/>
      <c r="NZU359" s="221"/>
      <c r="NZV359" s="221"/>
      <c r="NZW359" s="221"/>
      <c r="NZX359" s="221"/>
      <c r="NZY359" s="221"/>
      <c r="NZZ359" s="221"/>
      <c r="OAA359" s="221"/>
      <c r="OAB359" s="221"/>
      <c r="OAC359" s="221"/>
      <c r="OAD359" s="221"/>
      <c r="OAE359" s="221"/>
      <c r="OAF359" s="221"/>
      <c r="OAG359" s="221"/>
      <c r="OAH359" s="221"/>
      <c r="OAI359" s="221"/>
      <c r="OAJ359" s="221"/>
      <c r="OAK359" s="221"/>
      <c r="OAL359" s="221"/>
      <c r="OAM359" s="221"/>
      <c r="OAN359" s="221"/>
      <c r="OAO359" s="221"/>
      <c r="OAP359" s="221"/>
      <c r="OAQ359" s="221"/>
      <c r="OAR359" s="221"/>
      <c r="OAS359" s="221"/>
      <c r="OAT359" s="221"/>
      <c r="OAU359" s="221"/>
      <c r="OAV359" s="221"/>
      <c r="OAW359" s="221"/>
      <c r="OAX359" s="221"/>
      <c r="OAY359" s="221"/>
      <c r="OAZ359" s="221"/>
      <c r="OBA359" s="221"/>
      <c r="OBB359" s="221"/>
      <c r="OBC359" s="221"/>
      <c r="OBD359" s="221"/>
      <c r="OBE359" s="221"/>
      <c r="OBF359" s="221"/>
      <c r="OBG359" s="221"/>
      <c r="OBH359" s="221"/>
      <c r="OBI359" s="221"/>
      <c r="OBJ359" s="221"/>
      <c r="OBK359" s="221"/>
      <c r="OBL359" s="221"/>
      <c r="OBM359" s="221"/>
      <c r="OBN359" s="221"/>
      <c r="OBO359" s="221"/>
      <c r="OBP359" s="221"/>
      <c r="OBQ359" s="221"/>
      <c r="OBR359" s="221"/>
      <c r="OBS359" s="221"/>
      <c r="OBT359" s="221"/>
      <c r="OBU359" s="221"/>
      <c r="OBV359" s="221"/>
      <c r="OBW359" s="221"/>
      <c r="OBX359" s="221"/>
      <c r="OBY359" s="221"/>
      <c r="OBZ359" s="221"/>
      <c r="OCA359" s="221"/>
      <c r="OCB359" s="221"/>
      <c r="OCC359" s="221"/>
      <c r="OCD359" s="221"/>
      <c r="OCE359" s="221"/>
      <c r="OCF359" s="221"/>
      <c r="OCG359" s="221"/>
      <c r="OCH359" s="221"/>
      <c r="OCI359" s="221"/>
      <c r="OCJ359" s="221"/>
      <c r="OCK359" s="221"/>
      <c r="OCL359" s="221"/>
      <c r="OCM359" s="221"/>
      <c r="OCN359" s="221"/>
      <c r="OCO359" s="221"/>
      <c r="OCP359" s="221"/>
      <c r="OCQ359" s="221"/>
      <c r="OCR359" s="221"/>
      <c r="OCS359" s="221"/>
      <c r="OCT359" s="221"/>
      <c r="OCU359" s="221"/>
      <c r="OCV359" s="221"/>
      <c r="OCW359" s="221"/>
      <c r="OCX359" s="221"/>
      <c r="OCY359" s="221"/>
      <c r="OCZ359" s="221"/>
      <c r="ODA359" s="221"/>
      <c r="ODB359" s="221"/>
      <c r="ODC359" s="221"/>
      <c r="ODD359" s="221"/>
      <c r="ODE359" s="221"/>
      <c r="ODF359" s="221"/>
      <c r="ODG359" s="221"/>
      <c r="ODH359" s="221"/>
      <c r="ODI359" s="221"/>
      <c r="ODJ359" s="221"/>
      <c r="ODK359" s="221"/>
      <c r="ODL359" s="221"/>
      <c r="ODM359" s="221"/>
      <c r="ODN359" s="221"/>
      <c r="ODO359" s="221"/>
      <c r="ODP359" s="221"/>
      <c r="ODQ359" s="221"/>
      <c r="ODR359" s="221"/>
      <c r="ODS359" s="221"/>
      <c r="ODT359" s="221"/>
      <c r="ODU359" s="221"/>
      <c r="ODV359" s="221"/>
      <c r="ODW359" s="221"/>
      <c r="ODX359" s="221"/>
      <c r="ODY359" s="221"/>
      <c r="ODZ359" s="221"/>
      <c r="OEA359" s="221"/>
      <c r="OEB359" s="221"/>
      <c r="OEC359" s="221"/>
      <c r="OED359" s="221"/>
      <c r="OEE359" s="221"/>
      <c r="OEF359" s="221"/>
      <c r="OEG359" s="221"/>
      <c r="OEH359" s="221"/>
      <c r="OEI359" s="221"/>
      <c r="OEJ359" s="221"/>
      <c r="OEK359" s="221"/>
      <c r="OEL359" s="221"/>
      <c r="OEM359" s="221"/>
      <c r="OEN359" s="221"/>
      <c r="OEO359" s="221"/>
      <c r="OEP359" s="221"/>
      <c r="OEQ359" s="221"/>
      <c r="OER359" s="221"/>
      <c r="OES359" s="221"/>
      <c r="OET359" s="221"/>
      <c r="OEU359" s="221"/>
      <c r="OEV359" s="221"/>
      <c r="OEW359" s="221"/>
      <c r="OEX359" s="221"/>
      <c r="OEY359" s="221"/>
      <c r="OEZ359" s="221"/>
      <c r="OFA359" s="221"/>
      <c r="OFB359" s="221"/>
      <c r="OFC359" s="221"/>
      <c r="OFD359" s="221"/>
      <c r="OFE359" s="221"/>
      <c r="OFF359" s="221"/>
      <c r="OFG359" s="221"/>
      <c r="OFH359" s="221"/>
      <c r="OFI359" s="221"/>
      <c r="OFJ359" s="221"/>
      <c r="OFK359" s="221"/>
      <c r="OFL359" s="221"/>
      <c r="OFM359" s="221"/>
      <c r="OFN359" s="221"/>
      <c r="OFO359" s="221"/>
      <c r="OFP359" s="221"/>
      <c r="OFQ359" s="221"/>
      <c r="OFR359" s="221"/>
      <c r="OFS359" s="221"/>
      <c r="OFT359" s="221"/>
      <c r="OFU359" s="221"/>
      <c r="OFV359" s="221"/>
      <c r="OFW359" s="221"/>
      <c r="OFX359" s="221"/>
      <c r="OFY359" s="221"/>
      <c r="OFZ359" s="221"/>
      <c r="OGA359" s="221"/>
      <c r="OGB359" s="221"/>
      <c r="OGC359" s="221"/>
      <c r="OGD359" s="221"/>
      <c r="OGE359" s="221"/>
      <c r="OGF359" s="221"/>
      <c r="OGG359" s="221"/>
      <c r="OGH359" s="221"/>
      <c r="OGI359" s="221"/>
      <c r="OGJ359" s="221"/>
      <c r="OGK359" s="221"/>
      <c r="OGL359" s="221"/>
      <c r="OGM359" s="221"/>
      <c r="OGN359" s="221"/>
      <c r="OGO359" s="221"/>
      <c r="OGP359" s="221"/>
      <c r="OGQ359" s="221"/>
      <c r="OGR359" s="221"/>
      <c r="OGS359" s="221"/>
      <c r="OGT359" s="221"/>
      <c r="OGU359" s="221"/>
      <c r="OGV359" s="221"/>
      <c r="OGW359" s="221"/>
      <c r="OGX359" s="221"/>
      <c r="OGY359" s="221"/>
      <c r="OGZ359" s="221"/>
      <c r="OHA359" s="221"/>
      <c r="OHB359" s="221"/>
      <c r="OHC359" s="221"/>
      <c r="OHD359" s="221"/>
      <c r="OHE359" s="221"/>
      <c r="OHF359" s="221"/>
      <c r="OHG359" s="221"/>
      <c r="OHH359" s="221"/>
      <c r="OHI359" s="221"/>
      <c r="OHJ359" s="221"/>
      <c r="OHK359" s="221"/>
      <c r="OHL359" s="221"/>
      <c r="OHM359" s="221"/>
      <c r="OHN359" s="221"/>
      <c r="OHO359" s="221"/>
      <c r="OHP359" s="221"/>
      <c r="OHQ359" s="221"/>
      <c r="OHR359" s="221"/>
      <c r="OHS359" s="221"/>
      <c r="OHT359" s="221"/>
      <c r="OHU359" s="221"/>
      <c r="OHV359" s="221"/>
      <c r="OHW359" s="221"/>
      <c r="OHX359" s="221"/>
      <c r="OHY359" s="221"/>
      <c r="OHZ359" s="221"/>
      <c r="OIA359" s="221"/>
      <c r="OIB359" s="221"/>
      <c r="OIC359" s="221"/>
      <c r="OID359" s="221"/>
      <c r="OIE359" s="221"/>
      <c r="OIF359" s="221"/>
      <c r="OIG359" s="221"/>
      <c r="OIH359" s="221"/>
      <c r="OII359" s="221"/>
      <c r="OIJ359" s="221"/>
      <c r="OIK359" s="221"/>
      <c r="OIL359" s="221"/>
      <c r="OIM359" s="221"/>
      <c r="OIN359" s="221"/>
      <c r="OIO359" s="221"/>
      <c r="OIP359" s="221"/>
      <c r="OIQ359" s="221"/>
      <c r="OIR359" s="221"/>
      <c r="OIS359" s="221"/>
      <c r="OIT359" s="221"/>
      <c r="OIU359" s="221"/>
      <c r="OIV359" s="221"/>
      <c r="OIW359" s="221"/>
      <c r="OIX359" s="221"/>
      <c r="OIY359" s="221"/>
      <c r="OIZ359" s="221"/>
      <c r="OJA359" s="221"/>
      <c r="OJB359" s="221"/>
      <c r="OJC359" s="221"/>
      <c r="OJD359" s="221"/>
      <c r="OJE359" s="221"/>
      <c r="OJF359" s="221"/>
      <c r="OJG359" s="221"/>
      <c r="OJH359" s="221"/>
      <c r="OJI359" s="221"/>
      <c r="OJJ359" s="221"/>
      <c r="OJK359" s="221"/>
      <c r="OJL359" s="221"/>
      <c r="OJM359" s="221"/>
      <c r="OJN359" s="221"/>
      <c r="OJO359" s="221"/>
      <c r="OJP359" s="221"/>
      <c r="OJQ359" s="221"/>
      <c r="OJR359" s="221"/>
      <c r="OJS359" s="221"/>
      <c r="OJT359" s="221"/>
      <c r="OJU359" s="221"/>
      <c r="OJV359" s="221"/>
      <c r="OJW359" s="221"/>
      <c r="OJX359" s="221"/>
      <c r="OJY359" s="221"/>
      <c r="OJZ359" s="221"/>
      <c r="OKA359" s="221"/>
      <c r="OKB359" s="221"/>
      <c r="OKC359" s="221"/>
      <c r="OKD359" s="221"/>
      <c r="OKE359" s="221"/>
      <c r="OKF359" s="221"/>
      <c r="OKG359" s="221"/>
      <c r="OKH359" s="221"/>
      <c r="OKI359" s="221"/>
      <c r="OKJ359" s="221"/>
      <c r="OKK359" s="221"/>
      <c r="OKL359" s="221"/>
      <c r="OKM359" s="221"/>
      <c r="OKN359" s="221"/>
      <c r="OKO359" s="221"/>
      <c r="OKP359" s="221"/>
      <c r="OKQ359" s="221"/>
      <c r="OKR359" s="221"/>
      <c r="OKS359" s="221"/>
      <c r="OKT359" s="221"/>
      <c r="OKU359" s="221"/>
      <c r="OKV359" s="221"/>
      <c r="OKW359" s="221"/>
      <c r="OKX359" s="221"/>
      <c r="OKY359" s="221"/>
      <c r="OKZ359" s="221"/>
      <c r="OLA359" s="221"/>
      <c r="OLB359" s="221"/>
      <c r="OLC359" s="221"/>
      <c r="OLD359" s="221"/>
      <c r="OLE359" s="221"/>
      <c r="OLF359" s="221"/>
      <c r="OLG359" s="221"/>
      <c r="OLH359" s="221"/>
      <c r="OLI359" s="221"/>
      <c r="OLJ359" s="221"/>
      <c r="OLK359" s="221"/>
      <c r="OLL359" s="221"/>
      <c r="OLM359" s="221"/>
      <c r="OLN359" s="221"/>
      <c r="OLO359" s="221"/>
      <c r="OLP359" s="221"/>
      <c r="OLQ359" s="221"/>
      <c r="OLR359" s="221"/>
      <c r="OLS359" s="221"/>
      <c r="OLT359" s="221"/>
      <c r="OLU359" s="221"/>
      <c r="OLV359" s="221"/>
      <c r="OLW359" s="221"/>
      <c r="OLX359" s="221"/>
      <c r="OLY359" s="221"/>
      <c r="OLZ359" s="221"/>
      <c r="OMA359" s="221"/>
      <c r="OMB359" s="221"/>
      <c r="OMC359" s="221"/>
      <c r="OMD359" s="221"/>
      <c r="OME359" s="221"/>
      <c r="OMF359" s="221"/>
      <c r="OMG359" s="221"/>
      <c r="OMH359" s="221"/>
      <c r="OMI359" s="221"/>
      <c r="OMJ359" s="221"/>
      <c r="OMK359" s="221"/>
      <c r="OML359" s="221"/>
      <c r="OMM359" s="221"/>
      <c r="OMN359" s="221"/>
      <c r="OMO359" s="221"/>
      <c r="OMP359" s="221"/>
      <c r="OMQ359" s="221"/>
      <c r="OMR359" s="221"/>
      <c r="OMS359" s="221"/>
      <c r="OMT359" s="221"/>
      <c r="OMU359" s="221"/>
      <c r="OMV359" s="221"/>
      <c r="OMW359" s="221"/>
      <c r="OMX359" s="221"/>
      <c r="OMY359" s="221"/>
      <c r="OMZ359" s="221"/>
      <c r="ONA359" s="221"/>
      <c r="ONB359" s="221"/>
      <c r="ONC359" s="221"/>
      <c r="OND359" s="221"/>
      <c r="ONE359" s="221"/>
      <c r="ONF359" s="221"/>
      <c r="ONG359" s="221"/>
      <c r="ONH359" s="221"/>
      <c r="ONI359" s="221"/>
      <c r="ONJ359" s="221"/>
      <c r="ONK359" s="221"/>
      <c r="ONL359" s="221"/>
      <c r="ONM359" s="221"/>
      <c r="ONN359" s="221"/>
      <c r="ONO359" s="221"/>
      <c r="ONP359" s="221"/>
      <c r="ONQ359" s="221"/>
      <c r="ONR359" s="221"/>
      <c r="ONS359" s="221"/>
      <c r="ONT359" s="221"/>
      <c r="ONU359" s="221"/>
      <c r="ONV359" s="221"/>
      <c r="ONW359" s="221"/>
      <c r="ONX359" s="221"/>
      <c r="ONY359" s="221"/>
      <c r="ONZ359" s="221"/>
      <c r="OOA359" s="221"/>
      <c r="OOB359" s="221"/>
      <c r="OOC359" s="221"/>
      <c r="OOD359" s="221"/>
      <c r="OOE359" s="221"/>
      <c r="OOF359" s="221"/>
      <c r="OOG359" s="221"/>
      <c r="OOH359" s="221"/>
      <c r="OOI359" s="221"/>
      <c r="OOJ359" s="221"/>
      <c r="OOK359" s="221"/>
      <c r="OOL359" s="221"/>
      <c r="OOM359" s="221"/>
      <c r="OON359" s="221"/>
      <c r="OOO359" s="221"/>
      <c r="OOP359" s="221"/>
      <c r="OOQ359" s="221"/>
      <c r="OOR359" s="221"/>
      <c r="OOS359" s="221"/>
      <c r="OOT359" s="221"/>
      <c r="OOU359" s="221"/>
      <c r="OOV359" s="221"/>
      <c r="OOW359" s="221"/>
      <c r="OOX359" s="221"/>
      <c r="OOY359" s="221"/>
      <c r="OOZ359" s="221"/>
      <c r="OPA359" s="221"/>
      <c r="OPB359" s="221"/>
      <c r="OPC359" s="221"/>
      <c r="OPD359" s="221"/>
      <c r="OPE359" s="221"/>
      <c r="OPF359" s="221"/>
      <c r="OPG359" s="221"/>
      <c r="OPH359" s="221"/>
      <c r="OPI359" s="221"/>
      <c r="OPJ359" s="221"/>
      <c r="OPK359" s="221"/>
      <c r="OPL359" s="221"/>
      <c r="OPM359" s="221"/>
      <c r="OPN359" s="221"/>
      <c r="OPO359" s="221"/>
      <c r="OPP359" s="221"/>
      <c r="OPQ359" s="221"/>
      <c r="OPR359" s="221"/>
      <c r="OPS359" s="221"/>
      <c r="OPT359" s="221"/>
      <c r="OPU359" s="221"/>
      <c r="OPV359" s="221"/>
      <c r="OPW359" s="221"/>
      <c r="OPX359" s="221"/>
      <c r="OPY359" s="221"/>
      <c r="OPZ359" s="221"/>
      <c r="OQA359" s="221"/>
      <c r="OQB359" s="221"/>
      <c r="OQC359" s="221"/>
      <c r="OQD359" s="221"/>
      <c r="OQE359" s="221"/>
      <c r="OQF359" s="221"/>
      <c r="OQG359" s="221"/>
      <c r="OQH359" s="221"/>
      <c r="OQI359" s="221"/>
      <c r="OQJ359" s="221"/>
      <c r="OQK359" s="221"/>
      <c r="OQL359" s="221"/>
      <c r="OQM359" s="221"/>
      <c r="OQN359" s="221"/>
      <c r="OQO359" s="221"/>
      <c r="OQP359" s="221"/>
      <c r="OQQ359" s="221"/>
      <c r="OQR359" s="221"/>
      <c r="OQS359" s="221"/>
      <c r="OQT359" s="221"/>
      <c r="OQU359" s="221"/>
      <c r="OQV359" s="221"/>
      <c r="OQW359" s="221"/>
      <c r="OQX359" s="221"/>
      <c r="OQY359" s="221"/>
      <c r="OQZ359" s="221"/>
      <c r="ORA359" s="221"/>
      <c r="ORB359" s="221"/>
      <c r="ORC359" s="221"/>
      <c r="ORD359" s="221"/>
      <c r="ORE359" s="221"/>
      <c r="ORF359" s="221"/>
      <c r="ORG359" s="221"/>
      <c r="ORH359" s="221"/>
      <c r="ORI359" s="221"/>
      <c r="ORJ359" s="221"/>
      <c r="ORK359" s="221"/>
      <c r="ORL359" s="221"/>
      <c r="ORM359" s="221"/>
      <c r="ORN359" s="221"/>
      <c r="ORO359" s="221"/>
      <c r="ORP359" s="221"/>
      <c r="ORQ359" s="221"/>
      <c r="ORR359" s="221"/>
      <c r="ORS359" s="221"/>
      <c r="ORT359" s="221"/>
      <c r="ORU359" s="221"/>
      <c r="ORV359" s="221"/>
      <c r="ORW359" s="221"/>
      <c r="ORX359" s="221"/>
      <c r="ORY359" s="221"/>
      <c r="ORZ359" s="221"/>
      <c r="OSA359" s="221"/>
      <c r="OSB359" s="221"/>
      <c r="OSC359" s="221"/>
      <c r="OSD359" s="221"/>
      <c r="OSE359" s="221"/>
      <c r="OSF359" s="221"/>
      <c r="OSG359" s="221"/>
      <c r="OSH359" s="221"/>
      <c r="OSI359" s="221"/>
      <c r="OSJ359" s="221"/>
      <c r="OSK359" s="221"/>
      <c r="OSL359" s="221"/>
      <c r="OSM359" s="221"/>
      <c r="OSN359" s="221"/>
      <c r="OSO359" s="221"/>
      <c r="OSP359" s="221"/>
      <c r="OSQ359" s="221"/>
      <c r="OSR359" s="221"/>
      <c r="OSS359" s="221"/>
      <c r="OST359" s="221"/>
      <c r="OSU359" s="221"/>
      <c r="OSV359" s="221"/>
      <c r="OSW359" s="221"/>
      <c r="OSX359" s="221"/>
      <c r="OSY359" s="221"/>
      <c r="OSZ359" s="221"/>
      <c r="OTA359" s="221"/>
      <c r="OTB359" s="221"/>
      <c r="OTC359" s="221"/>
      <c r="OTD359" s="221"/>
      <c r="OTE359" s="221"/>
      <c r="OTF359" s="221"/>
      <c r="OTG359" s="221"/>
      <c r="OTH359" s="221"/>
      <c r="OTI359" s="221"/>
      <c r="OTJ359" s="221"/>
      <c r="OTK359" s="221"/>
      <c r="OTL359" s="221"/>
      <c r="OTM359" s="221"/>
      <c r="OTN359" s="221"/>
      <c r="OTO359" s="221"/>
      <c r="OTP359" s="221"/>
      <c r="OTQ359" s="221"/>
      <c r="OTR359" s="221"/>
      <c r="OTS359" s="221"/>
      <c r="OTT359" s="221"/>
      <c r="OTU359" s="221"/>
      <c r="OTV359" s="221"/>
      <c r="OTW359" s="221"/>
      <c r="OTX359" s="221"/>
      <c r="OTY359" s="221"/>
      <c r="OTZ359" s="221"/>
      <c r="OUA359" s="221"/>
      <c r="OUB359" s="221"/>
      <c r="OUC359" s="221"/>
      <c r="OUD359" s="221"/>
      <c r="OUE359" s="221"/>
      <c r="OUF359" s="221"/>
      <c r="OUG359" s="221"/>
      <c r="OUH359" s="221"/>
      <c r="OUI359" s="221"/>
      <c r="OUJ359" s="221"/>
      <c r="OUK359" s="221"/>
      <c r="OUL359" s="221"/>
      <c r="OUM359" s="221"/>
      <c r="OUN359" s="221"/>
      <c r="OUO359" s="221"/>
      <c r="OUP359" s="221"/>
      <c r="OUQ359" s="221"/>
      <c r="OUR359" s="221"/>
      <c r="OUS359" s="221"/>
      <c r="OUT359" s="221"/>
      <c r="OUU359" s="221"/>
      <c r="OUV359" s="221"/>
      <c r="OUW359" s="221"/>
      <c r="OUX359" s="221"/>
      <c r="OUY359" s="221"/>
      <c r="OUZ359" s="221"/>
      <c r="OVA359" s="221"/>
      <c r="OVB359" s="221"/>
      <c r="OVC359" s="221"/>
      <c r="OVD359" s="221"/>
      <c r="OVE359" s="221"/>
      <c r="OVF359" s="221"/>
      <c r="OVG359" s="221"/>
      <c r="OVH359" s="221"/>
      <c r="OVI359" s="221"/>
      <c r="OVJ359" s="221"/>
      <c r="OVK359" s="221"/>
      <c r="OVL359" s="221"/>
      <c r="OVM359" s="221"/>
      <c r="OVN359" s="221"/>
      <c r="OVO359" s="221"/>
      <c r="OVP359" s="221"/>
      <c r="OVQ359" s="221"/>
      <c r="OVR359" s="221"/>
      <c r="OVS359" s="221"/>
      <c r="OVT359" s="221"/>
      <c r="OVU359" s="221"/>
      <c r="OVV359" s="221"/>
      <c r="OVW359" s="221"/>
      <c r="OVX359" s="221"/>
      <c r="OVY359" s="221"/>
      <c r="OVZ359" s="221"/>
      <c r="OWA359" s="221"/>
      <c r="OWB359" s="221"/>
      <c r="OWC359" s="221"/>
      <c r="OWD359" s="221"/>
      <c r="OWE359" s="221"/>
      <c r="OWF359" s="221"/>
      <c r="OWG359" s="221"/>
      <c r="OWH359" s="221"/>
      <c r="OWI359" s="221"/>
      <c r="OWJ359" s="221"/>
      <c r="OWK359" s="221"/>
      <c r="OWL359" s="221"/>
      <c r="OWM359" s="221"/>
      <c r="OWN359" s="221"/>
      <c r="OWO359" s="221"/>
      <c r="OWP359" s="221"/>
      <c r="OWQ359" s="221"/>
      <c r="OWR359" s="221"/>
      <c r="OWS359" s="221"/>
      <c r="OWT359" s="221"/>
      <c r="OWU359" s="221"/>
      <c r="OWV359" s="221"/>
      <c r="OWW359" s="221"/>
      <c r="OWX359" s="221"/>
      <c r="OWY359" s="221"/>
      <c r="OWZ359" s="221"/>
      <c r="OXA359" s="221"/>
      <c r="OXB359" s="221"/>
      <c r="OXC359" s="221"/>
      <c r="OXD359" s="221"/>
      <c r="OXE359" s="221"/>
      <c r="OXF359" s="221"/>
      <c r="OXG359" s="221"/>
      <c r="OXH359" s="221"/>
      <c r="OXI359" s="221"/>
      <c r="OXJ359" s="221"/>
      <c r="OXK359" s="221"/>
      <c r="OXL359" s="221"/>
      <c r="OXM359" s="221"/>
      <c r="OXN359" s="221"/>
      <c r="OXO359" s="221"/>
      <c r="OXP359" s="221"/>
      <c r="OXQ359" s="221"/>
      <c r="OXR359" s="221"/>
      <c r="OXS359" s="221"/>
      <c r="OXT359" s="221"/>
      <c r="OXU359" s="221"/>
      <c r="OXV359" s="221"/>
      <c r="OXW359" s="221"/>
      <c r="OXX359" s="221"/>
      <c r="OXY359" s="221"/>
      <c r="OXZ359" s="221"/>
      <c r="OYA359" s="221"/>
      <c r="OYB359" s="221"/>
      <c r="OYC359" s="221"/>
      <c r="OYD359" s="221"/>
      <c r="OYE359" s="221"/>
      <c r="OYF359" s="221"/>
      <c r="OYG359" s="221"/>
      <c r="OYH359" s="221"/>
      <c r="OYI359" s="221"/>
      <c r="OYJ359" s="221"/>
      <c r="OYK359" s="221"/>
      <c r="OYL359" s="221"/>
      <c r="OYM359" s="221"/>
      <c r="OYN359" s="221"/>
      <c r="OYO359" s="221"/>
      <c r="OYP359" s="221"/>
      <c r="OYQ359" s="221"/>
      <c r="OYR359" s="221"/>
      <c r="OYS359" s="221"/>
      <c r="OYT359" s="221"/>
      <c r="OYU359" s="221"/>
      <c r="OYV359" s="221"/>
      <c r="OYW359" s="221"/>
      <c r="OYX359" s="221"/>
      <c r="OYY359" s="221"/>
      <c r="OYZ359" s="221"/>
      <c r="OZA359" s="221"/>
      <c r="OZB359" s="221"/>
      <c r="OZC359" s="221"/>
      <c r="OZD359" s="221"/>
      <c r="OZE359" s="221"/>
      <c r="OZF359" s="221"/>
      <c r="OZG359" s="221"/>
      <c r="OZH359" s="221"/>
      <c r="OZI359" s="221"/>
      <c r="OZJ359" s="221"/>
      <c r="OZK359" s="221"/>
      <c r="OZL359" s="221"/>
      <c r="OZM359" s="221"/>
      <c r="OZN359" s="221"/>
      <c r="OZO359" s="221"/>
      <c r="OZP359" s="221"/>
      <c r="OZQ359" s="221"/>
      <c r="OZR359" s="221"/>
      <c r="OZS359" s="221"/>
      <c r="OZT359" s="221"/>
      <c r="OZU359" s="221"/>
      <c r="OZV359" s="221"/>
      <c r="OZW359" s="221"/>
      <c r="OZX359" s="221"/>
      <c r="OZY359" s="221"/>
      <c r="OZZ359" s="221"/>
      <c r="PAA359" s="221"/>
      <c r="PAB359" s="221"/>
      <c r="PAC359" s="221"/>
      <c r="PAD359" s="221"/>
      <c r="PAE359" s="221"/>
      <c r="PAF359" s="221"/>
      <c r="PAG359" s="221"/>
      <c r="PAH359" s="221"/>
      <c r="PAI359" s="221"/>
      <c r="PAJ359" s="221"/>
      <c r="PAK359" s="221"/>
      <c r="PAL359" s="221"/>
      <c r="PAM359" s="221"/>
      <c r="PAN359" s="221"/>
      <c r="PAO359" s="221"/>
      <c r="PAP359" s="221"/>
      <c r="PAQ359" s="221"/>
      <c r="PAR359" s="221"/>
      <c r="PAS359" s="221"/>
      <c r="PAT359" s="221"/>
      <c r="PAU359" s="221"/>
      <c r="PAV359" s="221"/>
      <c r="PAW359" s="221"/>
      <c r="PAX359" s="221"/>
      <c r="PAY359" s="221"/>
      <c r="PAZ359" s="221"/>
      <c r="PBA359" s="221"/>
      <c r="PBB359" s="221"/>
      <c r="PBC359" s="221"/>
      <c r="PBD359" s="221"/>
      <c r="PBE359" s="221"/>
      <c r="PBF359" s="221"/>
      <c r="PBG359" s="221"/>
      <c r="PBH359" s="221"/>
      <c r="PBI359" s="221"/>
      <c r="PBJ359" s="221"/>
      <c r="PBK359" s="221"/>
      <c r="PBL359" s="221"/>
      <c r="PBM359" s="221"/>
      <c r="PBN359" s="221"/>
      <c r="PBO359" s="221"/>
      <c r="PBP359" s="221"/>
      <c r="PBQ359" s="221"/>
      <c r="PBR359" s="221"/>
      <c r="PBS359" s="221"/>
      <c r="PBT359" s="221"/>
      <c r="PBU359" s="221"/>
      <c r="PBV359" s="221"/>
      <c r="PBW359" s="221"/>
      <c r="PBX359" s="221"/>
      <c r="PBY359" s="221"/>
      <c r="PBZ359" s="221"/>
      <c r="PCA359" s="221"/>
      <c r="PCB359" s="221"/>
      <c r="PCC359" s="221"/>
      <c r="PCD359" s="221"/>
      <c r="PCE359" s="221"/>
      <c r="PCF359" s="221"/>
      <c r="PCG359" s="221"/>
      <c r="PCH359" s="221"/>
      <c r="PCI359" s="221"/>
      <c r="PCJ359" s="221"/>
      <c r="PCK359" s="221"/>
      <c r="PCL359" s="221"/>
      <c r="PCM359" s="221"/>
      <c r="PCN359" s="221"/>
      <c r="PCO359" s="221"/>
      <c r="PCP359" s="221"/>
      <c r="PCQ359" s="221"/>
      <c r="PCR359" s="221"/>
      <c r="PCS359" s="221"/>
      <c r="PCT359" s="221"/>
      <c r="PCU359" s="221"/>
      <c r="PCV359" s="221"/>
      <c r="PCW359" s="221"/>
      <c r="PCX359" s="221"/>
      <c r="PCY359" s="221"/>
      <c r="PCZ359" s="221"/>
      <c r="PDA359" s="221"/>
      <c r="PDB359" s="221"/>
      <c r="PDC359" s="221"/>
      <c r="PDD359" s="221"/>
      <c r="PDE359" s="221"/>
      <c r="PDF359" s="221"/>
      <c r="PDG359" s="221"/>
      <c r="PDH359" s="221"/>
      <c r="PDI359" s="221"/>
      <c r="PDJ359" s="221"/>
      <c r="PDK359" s="221"/>
      <c r="PDL359" s="221"/>
      <c r="PDM359" s="221"/>
      <c r="PDN359" s="221"/>
      <c r="PDO359" s="221"/>
      <c r="PDP359" s="221"/>
      <c r="PDQ359" s="221"/>
      <c r="PDR359" s="221"/>
      <c r="PDS359" s="221"/>
      <c r="PDT359" s="221"/>
      <c r="PDU359" s="221"/>
      <c r="PDV359" s="221"/>
      <c r="PDW359" s="221"/>
      <c r="PDX359" s="221"/>
      <c r="PDY359" s="221"/>
      <c r="PDZ359" s="221"/>
      <c r="PEA359" s="221"/>
      <c r="PEB359" s="221"/>
      <c r="PEC359" s="221"/>
      <c r="PED359" s="221"/>
      <c r="PEE359" s="221"/>
      <c r="PEF359" s="221"/>
      <c r="PEG359" s="221"/>
      <c r="PEH359" s="221"/>
      <c r="PEI359" s="221"/>
      <c r="PEJ359" s="221"/>
      <c r="PEK359" s="221"/>
      <c r="PEL359" s="221"/>
      <c r="PEM359" s="221"/>
      <c r="PEN359" s="221"/>
      <c r="PEO359" s="221"/>
      <c r="PEP359" s="221"/>
      <c r="PEQ359" s="221"/>
      <c r="PER359" s="221"/>
      <c r="PES359" s="221"/>
      <c r="PET359" s="221"/>
      <c r="PEU359" s="221"/>
      <c r="PEV359" s="221"/>
      <c r="PEW359" s="221"/>
      <c r="PEX359" s="221"/>
      <c r="PEY359" s="221"/>
      <c r="PEZ359" s="221"/>
      <c r="PFA359" s="221"/>
      <c r="PFB359" s="221"/>
      <c r="PFC359" s="221"/>
      <c r="PFD359" s="221"/>
      <c r="PFE359" s="221"/>
      <c r="PFF359" s="221"/>
      <c r="PFG359" s="221"/>
      <c r="PFH359" s="221"/>
      <c r="PFI359" s="221"/>
      <c r="PFJ359" s="221"/>
      <c r="PFK359" s="221"/>
      <c r="PFL359" s="221"/>
      <c r="PFM359" s="221"/>
      <c r="PFN359" s="221"/>
      <c r="PFO359" s="221"/>
      <c r="PFP359" s="221"/>
      <c r="PFQ359" s="221"/>
      <c r="PFR359" s="221"/>
      <c r="PFS359" s="221"/>
      <c r="PFT359" s="221"/>
      <c r="PFU359" s="221"/>
      <c r="PFV359" s="221"/>
      <c r="PFW359" s="221"/>
      <c r="PFX359" s="221"/>
      <c r="PFY359" s="221"/>
      <c r="PFZ359" s="221"/>
      <c r="PGA359" s="221"/>
      <c r="PGB359" s="221"/>
      <c r="PGC359" s="221"/>
      <c r="PGD359" s="221"/>
      <c r="PGE359" s="221"/>
      <c r="PGF359" s="221"/>
      <c r="PGG359" s="221"/>
      <c r="PGH359" s="221"/>
      <c r="PGI359" s="221"/>
      <c r="PGJ359" s="221"/>
      <c r="PGK359" s="221"/>
      <c r="PGL359" s="221"/>
      <c r="PGM359" s="221"/>
      <c r="PGN359" s="221"/>
      <c r="PGO359" s="221"/>
      <c r="PGP359" s="221"/>
      <c r="PGQ359" s="221"/>
      <c r="PGR359" s="221"/>
      <c r="PGS359" s="221"/>
      <c r="PGT359" s="221"/>
      <c r="PGU359" s="221"/>
      <c r="PGV359" s="221"/>
      <c r="PGW359" s="221"/>
      <c r="PGX359" s="221"/>
      <c r="PGY359" s="221"/>
      <c r="PGZ359" s="221"/>
      <c r="PHA359" s="221"/>
      <c r="PHB359" s="221"/>
      <c r="PHC359" s="221"/>
      <c r="PHD359" s="221"/>
      <c r="PHE359" s="221"/>
      <c r="PHF359" s="221"/>
      <c r="PHG359" s="221"/>
      <c r="PHH359" s="221"/>
      <c r="PHI359" s="221"/>
      <c r="PHJ359" s="221"/>
      <c r="PHK359" s="221"/>
      <c r="PHL359" s="221"/>
      <c r="PHM359" s="221"/>
      <c r="PHN359" s="221"/>
      <c r="PHO359" s="221"/>
      <c r="PHP359" s="221"/>
      <c r="PHQ359" s="221"/>
      <c r="PHR359" s="221"/>
      <c r="PHS359" s="221"/>
      <c r="PHT359" s="221"/>
      <c r="PHU359" s="221"/>
      <c r="PHV359" s="221"/>
      <c r="PHW359" s="221"/>
      <c r="PHX359" s="221"/>
      <c r="PHY359" s="221"/>
      <c r="PHZ359" s="221"/>
      <c r="PIA359" s="221"/>
      <c r="PIB359" s="221"/>
      <c r="PIC359" s="221"/>
      <c r="PID359" s="221"/>
      <c r="PIE359" s="221"/>
      <c r="PIF359" s="221"/>
      <c r="PIG359" s="221"/>
      <c r="PIH359" s="221"/>
      <c r="PII359" s="221"/>
      <c r="PIJ359" s="221"/>
      <c r="PIK359" s="221"/>
      <c r="PIL359" s="221"/>
      <c r="PIM359" s="221"/>
      <c r="PIN359" s="221"/>
      <c r="PIO359" s="221"/>
      <c r="PIP359" s="221"/>
      <c r="PIQ359" s="221"/>
      <c r="PIR359" s="221"/>
      <c r="PIS359" s="221"/>
      <c r="PIT359" s="221"/>
      <c r="PIU359" s="221"/>
      <c r="PIV359" s="221"/>
      <c r="PIW359" s="221"/>
      <c r="PIX359" s="221"/>
      <c r="PIY359" s="221"/>
      <c r="PIZ359" s="221"/>
      <c r="PJA359" s="221"/>
      <c r="PJB359" s="221"/>
      <c r="PJC359" s="221"/>
      <c r="PJD359" s="221"/>
      <c r="PJE359" s="221"/>
      <c r="PJF359" s="221"/>
      <c r="PJG359" s="221"/>
      <c r="PJH359" s="221"/>
      <c r="PJI359" s="221"/>
      <c r="PJJ359" s="221"/>
      <c r="PJK359" s="221"/>
      <c r="PJL359" s="221"/>
      <c r="PJM359" s="221"/>
      <c r="PJN359" s="221"/>
      <c r="PJO359" s="221"/>
      <c r="PJP359" s="221"/>
      <c r="PJQ359" s="221"/>
      <c r="PJR359" s="221"/>
      <c r="PJS359" s="221"/>
      <c r="PJT359" s="221"/>
      <c r="PJU359" s="221"/>
      <c r="PJV359" s="221"/>
      <c r="PJW359" s="221"/>
      <c r="PJX359" s="221"/>
      <c r="PJY359" s="221"/>
      <c r="PJZ359" s="221"/>
      <c r="PKA359" s="221"/>
      <c r="PKB359" s="221"/>
      <c r="PKC359" s="221"/>
      <c r="PKD359" s="221"/>
      <c r="PKE359" s="221"/>
      <c r="PKF359" s="221"/>
      <c r="PKG359" s="221"/>
      <c r="PKH359" s="221"/>
      <c r="PKI359" s="221"/>
      <c r="PKJ359" s="221"/>
      <c r="PKK359" s="221"/>
      <c r="PKL359" s="221"/>
      <c r="PKM359" s="221"/>
      <c r="PKN359" s="221"/>
      <c r="PKO359" s="221"/>
      <c r="PKP359" s="221"/>
      <c r="PKQ359" s="221"/>
      <c r="PKR359" s="221"/>
      <c r="PKS359" s="221"/>
      <c r="PKT359" s="221"/>
      <c r="PKU359" s="221"/>
      <c r="PKV359" s="221"/>
      <c r="PKW359" s="221"/>
      <c r="PKX359" s="221"/>
      <c r="PKY359" s="221"/>
      <c r="PKZ359" s="221"/>
      <c r="PLA359" s="221"/>
      <c r="PLB359" s="221"/>
      <c r="PLC359" s="221"/>
      <c r="PLD359" s="221"/>
      <c r="PLE359" s="221"/>
      <c r="PLF359" s="221"/>
      <c r="PLG359" s="221"/>
      <c r="PLH359" s="221"/>
      <c r="PLI359" s="221"/>
      <c r="PLJ359" s="221"/>
      <c r="PLK359" s="221"/>
      <c r="PLL359" s="221"/>
      <c r="PLM359" s="221"/>
      <c r="PLN359" s="221"/>
      <c r="PLO359" s="221"/>
      <c r="PLP359" s="221"/>
      <c r="PLQ359" s="221"/>
      <c r="PLR359" s="221"/>
      <c r="PLS359" s="221"/>
      <c r="PLT359" s="221"/>
      <c r="PLU359" s="221"/>
      <c r="PLV359" s="221"/>
      <c r="PLW359" s="221"/>
      <c r="PLX359" s="221"/>
      <c r="PLY359" s="221"/>
      <c r="PLZ359" s="221"/>
      <c r="PMA359" s="221"/>
      <c r="PMB359" s="221"/>
      <c r="PMC359" s="221"/>
      <c r="PMD359" s="221"/>
      <c r="PME359" s="221"/>
      <c r="PMF359" s="221"/>
      <c r="PMG359" s="221"/>
      <c r="PMH359" s="221"/>
      <c r="PMI359" s="221"/>
      <c r="PMJ359" s="221"/>
      <c r="PMK359" s="221"/>
      <c r="PML359" s="221"/>
      <c r="PMM359" s="221"/>
      <c r="PMN359" s="221"/>
      <c r="PMO359" s="221"/>
      <c r="PMP359" s="221"/>
      <c r="PMQ359" s="221"/>
      <c r="PMR359" s="221"/>
      <c r="PMS359" s="221"/>
      <c r="PMT359" s="221"/>
      <c r="PMU359" s="221"/>
      <c r="PMV359" s="221"/>
      <c r="PMW359" s="221"/>
      <c r="PMX359" s="221"/>
      <c r="PMY359" s="221"/>
      <c r="PMZ359" s="221"/>
      <c r="PNA359" s="221"/>
      <c r="PNB359" s="221"/>
      <c r="PNC359" s="221"/>
      <c r="PND359" s="221"/>
      <c r="PNE359" s="221"/>
      <c r="PNF359" s="221"/>
      <c r="PNG359" s="221"/>
      <c r="PNH359" s="221"/>
      <c r="PNI359" s="221"/>
      <c r="PNJ359" s="221"/>
      <c r="PNK359" s="221"/>
      <c r="PNL359" s="221"/>
      <c r="PNM359" s="221"/>
      <c r="PNN359" s="221"/>
      <c r="PNO359" s="221"/>
      <c r="PNP359" s="221"/>
      <c r="PNQ359" s="221"/>
      <c r="PNR359" s="221"/>
      <c r="PNS359" s="221"/>
      <c r="PNT359" s="221"/>
      <c r="PNU359" s="221"/>
      <c r="PNV359" s="221"/>
      <c r="PNW359" s="221"/>
      <c r="PNX359" s="221"/>
      <c r="PNY359" s="221"/>
      <c r="PNZ359" s="221"/>
      <c r="POA359" s="221"/>
      <c r="POB359" s="221"/>
      <c r="POC359" s="221"/>
      <c r="POD359" s="221"/>
      <c r="POE359" s="221"/>
      <c r="POF359" s="221"/>
      <c r="POG359" s="221"/>
      <c r="POH359" s="221"/>
      <c r="POI359" s="221"/>
      <c r="POJ359" s="221"/>
      <c r="POK359" s="221"/>
      <c r="POL359" s="221"/>
      <c r="POM359" s="221"/>
      <c r="PON359" s="221"/>
      <c r="POO359" s="221"/>
      <c r="POP359" s="221"/>
      <c r="POQ359" s="221"/>
      <c r="POR359" s="221"/>
      <c r="POS359" s="221"/>
      <c r="POT359" s="221"/>
      <c r="POU359" s="221"/>
      <c r="POV359" s="221"/>
      <c r="POW359" s="221"/>
      <c r="POX359" s="221"/>
      <c r="POY359" s="221"/>
      <c r="POZ359" s="221"/>
      <c r="PPA359" s="221"/>
      <c r="PPB359" s="221"/>
      <c r="PPC359" s="221"/>
      <c r="PPD359" s="221"/>
      <c r="PPE359" s="221"/>
      <c r="PPF359" s="221"/>
      <c r="PPG359" s="221"/>
      <c r="PPH359" s="221"/>
      <c r="PPI359" s="221"/>
      <c r="PPJ359" s="221"/>
      <c r="PPK359" s="221"/>
      <c r="PPL359" s="221"/>
      <c r="PPM359" s="221"/>
      <c r="PPN359" s="221"/>
      <c r="PPO359" s="221"/>
      <c r="PPP359" s="221"/>
      <c r="PPQ359" s="221"/>
      <c r="PPR359" s="221"/>
      <c r="PPS359" s="221"/>
      <c r="PPT359" s="221"/>
      <c r="PPU359" s="221"/>
      <c r="PPV359" s="221"/>
      <c r="PPW359" s="221"/>
      <c r="PPX359" s="221"/>
      <c r="PPY359" s="221"/>
      <c r="PPZ359" s="221"/>
      <c r="PQA359" s="221"/>
      <c r="PQB359" s="221"/>
      <c r="PQC359" s="221"/>
      <c r="PQD359" s="221"/>
      <c r="PQE359" s="221"/>
      <c r="PQF359" s="221"/>
      <c r="PQG359" s="221"/>
      <c r="PQH359" s="221"/>
      <c r="PQI359" s="221"/>
      <c r="PQJ359" s="221"/>
      <c r="PQK359" s="221"/>
      <c r="PQL359" s="221"/>
      <c r="PQM359" s="221"/>
      <c r="PQN359" s="221"/>
      <c r="PQO359" s="221"/>
      <c r="PQP359" s="221"/>
      <c r="PQQ359" s="221"/>
      <c r="PQR359" s="221"/>
      <c r="PQS359" s="221"/>
      <c r="PQT359" s="221"/>
      <c r="PQU359" s="221"/>
      <c r="PQV359" s="221"/>
      <c r="PQW359" s="221"/>
      <c r="PQX359" s="221"/>
      <c r="PQY359" s="221"/>
      <c r="PQZ359" s="221"/>
      <c r="PRA359" s="221"/>
      <c r="PRB359" s="221"/>
      <c r="PRC359" s="221"/>
      <c r="PRD359" s="221"/>
      <c r="PRE359" s="221"/>
      <c r="PRF359" s="221"/>
      <c r="PRG359" s="221"/>
      <c r="PRH359" s="221"/>
      <c r="PRI359" s="221"/>
      <c r="PRJ359" s="221"/>
      <c r="PRK359" s="221"/>
      <c r="PRL359" s="221"/>
      <c r="PRM359" s="221"/>
      <c r="PRN359" s="221"/>
      <c r="PRO359" s="221"/>
      <c r="PRP359" s="221"/>
      <c r="PRQ359" s="221"/>
      <c r="PRR359" s="221"/>
      <c r="PRS359" s="221"/>
      <c r="PRT359" s="221"/>
      <c r="PRU359" s="221"/>
      <c r="PRV359" s="221"/>
      <c r="PRW359" s="221"/>
      <c r="PRX359" s="221"/>
      <c r="PRY359" s="221"/>
      <c r="PRZ359" s="221"/>
      <c r="PSA359" s="221"/>
      <c r="PSB359" s="221"/>
      <c r="PSC359" s="221"/>
      <c r="PSD359" s="221"/>
      <c r="PSE359" s="221"/>
      <c r="PSF359" s="221"/>
      <c r="PSG359" s="221"/>
      <c r="PSH359" s="221"/>
      <c r="PSI359" s="221"/>
      <c r="PSJ359" s="221"/>
      <c r="PSK359" s="221"/>
      <c r="PSL359" s="221"/>
      <c r="PSM359" s="221"/>
      <c r="PSN359" s="221"/>
      <c r="PSO359" s="221"/>
      <c r="PSP359" s="221"/>
      <c r="PSQ359" s="221"/>
      <c r="PSR359" s="221"/>
      <c r="PSS359" s="221"/>
      <c r="PST359" s="221"/>
      <c r="PSU359" s="221"/>
      <c r="PSV359" s="221"/>
      <c r="PSW359" s="221"/>
      <c r="PSX359" s="221"/>
      <c r="PSY359" s="221"/>
      <c r="PSZ359" s="221"/>
      <c r="PTA359" s="221"/>
      <c r="PTB359" s="221"/>
      <c r="PTC359" s="221"/>
      <c r="PTD359" s="221"/>
      <c r="PTE359" s="221"/>
      <c r="PTF359" s="221"/>
      <c r="PTG359" s="221"/>
      <c r="PTH359" s="221"/>
      <c r="PTI359" s="221"/>
      <c r="PTJ359" s="221"/>
      <c r="PTK359" s="221"/>
      <c r="PTL359" s="221"/>
      <c r="PTM359" s="221"/>
      <c r="PTN359" s="221"/>
      <c r="PTO359" s="221"/>
      <c r="PTP359" s="221"/>
      <c r="PTQ359" s="221"/>
      <c r="PTR359" s="221"/>
      <c r="PTS359" s="221"/>
      <c r="PTT359" s="221"/>
      <c r="PTU359" s="221"/>
      <c r="PTV359" s="221"/>
      <c r="PTW359" s="221"/>
      <c r="PTX359" s="221"/>
      <c r="PTY359" s="221"/>
      <c r="PTZ359" s="221"/>
      <c r="PUA359" s="221"/>
      <c r="PUB359" s="221"/>
      <c r="PUC359" s="221"/>
      <c r="PUD359" s="221"/>
      <c r="PUE359" s="221"/>
      <c r="PUF359" s="221"/>
      <c r="PUG359" s="221"/>
      <c r="PUH359" s="221"/>
      <c r="PUI359" s="221"/>
      <c r="PUJ359" s="221"/>
      <c r="PUK359" s="221"/>
      <c r="PUL359" s="221"/>
      <c r="PUM359" s="221"/>
      <c r="PUN359" s="221"/>
      <c r="PUO359" s="221"/>
      <c r="PUP359" s="221"/>
      <c r="PUQ359" s="221"/>
      <c r="PUR359" s="221"/>
      <c r="PUS359" s="221"/>
      <c r="PUT359" s="221"/>
      <c r="PUU359" s="221"/>
      <c r="PUV359" s="221"/>
      <c r="PUW359" s="221"/>
      <c r="PUX359" s="221"/>
      <c r="PUY359" s="221"/>
      <c r="PUZ359" s="221"/>
      <c r="PVA359" s="221"/>
      <c r="PVB359" s="221"/>
      <c r="PVC359" s="221"/>
      <c r="PVD359" s="221"/>
      <c r="PVE359" s="221"/>
      <c r="PVF359" s="221"/>
      <c r="PVG359" s="221"/>
      <c r="PVH359" s="221"/>
      <c r="PVI359" s="221"/>
      <c r="PVJ359" s="221"/>
      <c r="PVK359" s="221"/>
      <c r="PVL359" s="221"/>
      <c r="PVM359" s="221"/>
      <c r="PVN359" s="221"/>
      <c r="PVO359" s="221"/>
      <c r="PVP359" s="221"/>
      <c r="PVQ359" s="221"/>
      <c r="PVR359" s="221"/>
      <c r="PVS359" s="221"/>
      <c r="PVT359" s="221"/>
      <c r="PVU359" s="221"/>
      <c r="PVV359" s="221"/>
      <c r="PVW359" s="221"/>
      <c r="PVX359" s="221"/>
      <c r="PVY359" s="221"/>
      <c r="PVZ359" s="221"/>
      <c r="PWA359" s="221"/>
      <c r="PWB359" s="221"/>
      <c r="PWC359" s="221"/>
      <c r="PWD359" s="221"/>
      <c r="PWE359" s="221"/>
      <c r="PWF359" s="221"/>
      <c r="PWG359" s="221"/>
      <c r="PWH359" s="221"/>
      <c r="PWI359" s="221"/>
      <c r="PWJ359" s="221"/>
      <c r="PWK359" s="221"/>
      <c r="PWL359" s="221"/>
      <c r="PWM359" s="221"/>
      <c r="PWN359" s="221"/>
      <c r="PWO359" s="221"/>
      <c r="PWP359" s="221"/>
      <c r="PWQ359" s="221"/>
      <c r="PWR359" s="221"/>
      <c r="PWS359" s="221"/>
      <c r="PWT359" s="221"/>
      <c r="PWU359" s="221"/>
      <c r="PWV359" s="221"/>
      <c r="PWW359" s="221"/>
      <c r="PWX359" s="221"/>
      <c r="PWY359" s="221"/>
      <c r="PWZ359" s="221"/>
      <c r="PXA359" s="221"/>
      <c r="PXB359" s="221"/>
      <c r="PXC359" s="221"/>
      <c r="PXD359" s="221"/>
      <c r="PXE359" s="221"/>
      <c r="PXF359" s="221"/>
      <c r="PXG359" s="221"/>
      <c r="PXH359" s="221"/>
      <c r="PXI359" s="221"/>
      <c r="PXJ359" s="221"/>
      <c r="PXK359" s="221"/>
      <c r="PXL359" s="221"/>
      <c r="PXM359" s="221"/>
      <c r="PXN359" s="221"/>
      <c r="PXO359" s="221"/>
      <c r="PXP359" s="221"/>
      <c r="PXQ359" s="221"/>
      <c r="PXR359" s="221"/>
      <c r="PXS359" s="221"/>
      <c r="PXT359" s="221"/>
      <c r="PXU359" s="221"/>
      <c r="PXV359" s="221"/>
      <c r="PXW359" s="221"/>
      <c r="PXX359" s="221"/>
      <c r="PXY359" s="221"/>
      <c r="PXZ359" s="221"/>
      <c r="PYA359" s="221"/>
      <c r="PYB359" s="221"/>
      <c r="PYC359" s="221"/>
      <c r="PYD359" s="221"/>
      <c r="PYE359" s="221"/>
      <c r="PYF359" s="221"/>
      <c r="PYG359" s="221"/>
      <c r="PYH359" s="221"/>
      <c r="PYI359" s="221"/>
      <c r="PYJ359" s="221"/>
      <c r="PYK359" s="221"/>
      <c r="PYL359" s="221"/>
      <c r="PYM359" s="221"/>
      <c r="PYN359" s="221"/>
      <c r="PYO359" s="221"/>
      <c r="PYP359" s="221"/>
      <c r="PYQ359" s="221"/>
      <c r="PYR359" s="221"/>
      <c r="PYS359" s="221"/>
      <c r="PYT359" s="221"/>
      <c r="PYU359" s="221"/>
      <c r="PYV359" s="221"/>
      <c r="PYW359" s="221"/>
      <c r="PYX359" s="221"/>
      <c r="PYY359" s="221"/>
      <c r="PYZ359" s="221"/>
      <c r="PZA359" s="221"/>
      <c r="PZB359" s="221"/>
      <c r="PZC359" s="221"/>
      <c r="PZD359" s="221"/>
      <c r="PZE359" s="221"/>
      <c r="PZF359" s="221"/>
      <c r="PZG359" s="221"/>
      <c r="PZH359" s="221"/>
      <c r="PZI359" s="221"/>
      <c r="PZJ359" s="221"/>
      <c r="PZK359" s="221"/>
      <c r="PZL359" s="221"/>
      <c r="PZM359" s="221"/>
      <c r="PZN359" s="221"/>
      <c r="PZO359" s="221"/>
      <c r="PZP359" s="221"/>
      <c r="PZQ359" s="221"/>
      <c r="PZR359" s="221"/>
      <c r="PZS359" s="221"/>
      <c r="PZT359" s="221"/>
      <c r="PZU359" s="221"/>
      <c r="PZV359" s="221"/>
      <c r="PZW359" s="221"/>
      <c r="PZX359" s="221"/>
      <c r="PZY359" s="221"/>
      <c r="PZZ359" s="221"/>
      <c r="QAA359" s="221"/>
      <c r="QAB359" s="221"/>
      <c r="QAC359" s="221"/>
      <c r="QAD359" s="221"/>
      <c r="QAE359" s="221"/>
      <c r="QAF359" s="221"/>
      <c r="QAG359" s="221"/>
      <c r="QAH359" s="221"/>
      <c r="QAI359" s="221"/>
      <c r="QAJ359" s="221"/>
      <c r="QAK359" s="221"/>
      <c r="QAL359" s="221"/>
      <c r="QAM359" s="221"/>
      <c r="QAN359" s="221"/>
      <c r="QAO359" s="221"/>
      <c r="QAP359" s="221"/>
      <c r="QAQ359" s="221"/>
      <c r="QAR359" s="221"/>
      <c r="QAS359" s="221"/>
      <c r="QAT359" s="221"/>
      <c r="QAU359" s="221"/>
      <c r="QAV359" s="221"/>
      <c r="QAW359" s="221"/>
      <c r="QAX359" s="221"/>
      <c r="QAY359" s="221"/>
      <c r="QAZ359" s="221"/>
      <c r="QBA359" s="221"/>
      <c r="QBB359" s="221"/>
      <c r="QBC359" s="221"/>
      <c r="QBD359" s="221"/>
      <c r="QBE359" s="221"/>
      <c r="QBF359" s="221"/>
      <c r="QBG359" s="221"/>
      <c r="QBH359" s="221"/>
      <c r="QBI359" s="221"/>
      <c r="QBJ359" s="221"/>
      <c r="QBK359" s="221"/>
      <c r="QBL359" s="221"/>
      <c r="QBM359" s="221"/>
      <c r="QBN359" s="221"/>
      <c r="QBO359" s="221"/>
      <c r="QBP359" s="221"/>
      <c r="QBQ359" s="221"/>
      <c r="QBR359" s="221"/>
      <c r="QBS359" s="221"/>
      <c r="QBT359" s="221"/>
      <c r="QBU359" s="221"/>
      <c r="QBV359" s="221"/>
      <c r="QBW359" s="221"/>
      <c r="QBX359" s="221"/>
      <c r="QBY359" s="221"/>
      <c r="QBZ359" s="221"/>
      <c r="QCA359" s="221"/>
      <c r="QCB359" s="221"/>
      <c r="QCC359" s="221"/>
      <c r="QCD359" s="221"/>
      <c r="QCE359" s="221"/>
      <c r="QCF359" s="221"/>
      <c r="QCG359" s="221"/>
      <c r="QCH359" s="221"/>
      <c r="QCI359" s="221"/>
      <c r="QCJ359" s="221"/>
      <c r="QCK359" s="221"/>
      <c r="QCL359" s="221"/>
      <c r="QCM359" s="221"/>
      <c r="QCN359" s="221"/>
      <c r="QCO359" s="221"/>
      <c r="QCP359" s="221"/>
      <c r="QCQ359" s="221"/>
      <c r="QCR359" s="221"/>
      <c r="QCS359" s="221"/>
      <c r="QCT359" s="221"/>
      <c r="QCU359" s="221"/>
      <c r="QCV359" s="221"/>
      <c r="QCW359" s="221"/>
      <c r="QCX359" s="221"/>
      <c r="QCY359" s="221"/>
      <c r="QCZ359" s="221"/>
      <c r="QDA359" s="221"/>
      <c r="QDB359" s="221"/>
      <c r="QDC359" s="221"/>
      <c r="QDD359" s="221"/>
      <c r="QDE359" s="221"/>
      <c r="QDF359" s="221"/>
      <c r="QDG359" s="221"/>
      <c r="QDH359" s="221"/>
      <c r="QDI359" s="221"/>
      <c r="QDJ359" s="221"/>
      <c r="QDK359" s="221"/>
      <c r="QDL359" s="221"/>
      <c r="QDM359" s="221"/>
      <c r="QDN359" s="221"/>
      <c r="QDO359" s="221"/>
      <c r="QDP359" s="221"/>
      <c r="QDQ359" s="221"/>
      <c r="QDR359" s="221"/>
      <c r="QDS359" s="221"/>
      <c r="QDT359" s="221"/>
      <c r="QDU359" s="221"/>
      <c r="QDV359" s="221"/>
      <c r="QDW359" s="221"/>
      <c r="QDX359" s="221"/>
      <c r="QDY359" s="221"/>
      <c r="QDZ359" s="221"/>
      <c r="QEA359" s="221"/>
      <c r="QEB359" s="221"/>
      <c r="QEC359" s="221"/>
      <c r="QED359" s="221"/>
      <c r="QEE359" s="221"/>
      <c r="QEF359" s="221"/>
      <c r="QEG359" s="221"/>
      <c r="QEH359" s="221"/>
      <c r="QEI359" s="221"/>
      <c r="QEJ359" s="221"/>
      <c r="QEK359" s="221"/>
      <c r="QEL359" s="221"/>
      <c r="QEM359" s="221"/>
      <c r="QEN359" s="221"/>
      <c r="QEO359" s="221"/>
      <c r="QEP359" s="221"/>
      <c r="QEQ359" s="221"/>
      <c r="QER359" s="221"/>
      <c r="QES359" s="221"/>
      <c r="QET359" s="221"/>
      <c r="QEU359" s="221"/>
      <c r="QEV359" s="221"/>
      <c r="QEW359" s="221"/>
      <c r="QEX359" s="221"/>
      <c r="QEY359" s="221"/>
      <c r="QEZ359" s="221"/>
      <c r="QFA359" s="221"/>
      <c r="QFB359" s="221"/>
      <c r="QFC359" s="221"/>
      <c r="QFD359" s="221"/>
      <c r="QFE359" s="221"/>
      <c r="QFF359" s="221"/>
      <c r="QFG359" s="221"/>
      <c r="QFH359" s="221"/>
      <c r="QFI359" s="221"/>
      <c r="QFJ359" s="221"/>
      <c r="QFK359" s="221"/>
      <c r="QFL359" s="221"/>
      <c r="QFM359" s="221"/>
      <c r="QFN359" s="221"/>
      <c r="QFO359" s="221"/>
      <c r="QFP359" s="221"/>
      <c r="QFQ359" s="221"/>
      <c r="QFR359" s="221"/>
      <c r="QFS359" s="221"/>
      <c r="QFT359" s="221"/>
      <c r="QFU359" s="221"/>
      <c r="QFV359" s="221"/>
      <c r="QFW359" s="221"/>
      <c r="QFX359" s="221"/>
      <c r="QFY359" s="221"/>
      <c r="QFZ359" s="221"/>
      <c r="QGA359" s="221"/>
      <c r="QGB359" s="221"/>
      <c r="QGC359" s="221"/>
      <c r="QGD359" s="221"/>
      <c r="QGE359" s="221"/>
      <c r="QGF359" s="221"/>
      <c r="QGG359" s="221"/>
      <c r="QGH359" s="221"/>
      <c r="QGI359" s="221"/>
      <c r="QGJ359" s="221"/>
      <c r="QGK359" s="221"/>
      <c r="QGL359" s="221"/>
      <c r="QGM359" s="221"/>
      <c r="QGN359" s="221"/>
      <c r="QGO359" s="221"/>
      <c r="QGP359" s="221"/>
      <c r="QGQ359" s="221"/>
      <c r="QGR359" s="221"/>
      <c r="QGS359" s="221"/>
      <c r="QGT359" s="221"/>
      <c r="QGU359" s="221"/>
      <c r="QGV359" s="221"/>
      <c r="QGW359" s="221"/>
      <c r="QGX359" s="221"/>
      <c r="QGY359" s="221"/>
      <c r="QGZ359" s="221"/>
      <c r="QHA359" s="221"/>
      <c r="QHB359" s="221"/>
      <c r="QHC359" s="221"/>
      <c r="QHD359" s="221"/>
      <c r="QHE359" s="221"/>
      <c r="QHF359" s="221"/>
      <c r="QHG359" s="221"/>
      <c r="QHH359" s="221"/>
      <c r="QHI359" s="221"/>
      <c r="QHJ359" s="221"/>
      <c r="QHK359" s="221"/>
      <c r="QHL359" s="221"/>
      <c r="QHM359" s="221"/>
      <c r="QHN359" s="221"/>
      <c r="QHO359" s="221"/>
      <c r="QHP359" s="221"/>
      <c r="QHQ359" s="221"/>
      <c r="QHR359" s="221"/>
      <c r="QHS359" s="221"/>
      <c r="QHT359" s="221"/>
      <c r="QHU359" s="221"/>
      <c r="QHV359" s="221"/>
      <c r="QHW359" s="221"/>
      <c r="QHX359" s="221"/>
      <c r="QHY359" s="221"/>
      <c r="QHZ359" s="221"/>
      <c r="QIA359" s="221"/>
      <c r="QIB359" s="221"/>
      <c r="QIC359" s="221"/>
      <c r="QID359" s="221"/>
      <c r="QIE359" s="221"/>
      <c r="QIF359" s="221"/>
      <c r="QIG359" s="221"/>
      <c r="QIH359" s="221"/>
      <c r="QII359" s="221"/>
      <c r="QIJ359" s="221"/>
      <c r="QIK359" s="221"/>
      <c r="QIL359" s="221"/>
      <c r="QIM359" s="221"/>
      <c r="QIN359" s="221"/>
      <c r="QIO359" s="221"/>
      <c r="QIP359" s="221"/>
      <c r="QIQ359" s="221"/>
      <c r="QIR359" s="221"/>
      <c r="QIS359" s="221"/>
      <c r="QIT359" s="221"/>
      <c r="QIU359" s="221"/>
      <c r="QIV359" s="221"/>
      <c r="QIW359" s="221"/>
      <c r="QIX359" s="221"/>
      <c r="QIY359" s="221"/>
      <c r="QIZ359" s="221"/>
      <c r="QJA359" s="221"/>
      <c r="QJB359" s="221"/>
      <c r="QJC359" s="221"/>
      <c r="QJD359" s="221"/>
      <c r="QJE359" s="221"/>
      <c r="QJF359" s="221"/>
      <c r="QJG359" s="221"/>
      <c r="QJH359" s="221"/>
      <c r="QJI359" s="221"/>
      <c r="QJJ359" s="221"/>
      <c r="QJK359" s="221"/>
      <c r="QJL359" s="221"/>
      <c r="QJM359" s="221"/>
      <c r="QJN359" s="221"/>
      <c r="QJO359" s="221"/>
      <c r="QJP359" s="221"/>
      <c r="QJQ359" s="221"/>
      <c r="QJR359" s="221"/>
      <c r="QJS359" s="221"/>
      <c r="QJT359" s="221"/>
      <c r="QJU359" s="221"/>
      <c r="QJV359" s="221"/>
      <c r="QJW359" s="221"/>
      <c r="QJX359" s="221"/>
      <c r="QJY359" s="221"/>
      <c r="QJZ359" s="221"/>
      <c r="QKA359" s="221"/>
      <c r="QKB359" s="221"/>
      <c r="QKC359" s="221"/>
      <c r="QKD359" s="221"/>
      <c r="QKE359" s="221"/>
      <c r="QKF359" s="221"/>
      <c r="QKG359" s="221"/>
      <c r="QKH359" s="221"/>
      <c r="QKI359" s="221"/>
      <c r="QKJ359" s="221"/>
      <c r="QKK359" s="221"/>
      <c r="QKL359" s="221"/>
      <c r="QKM359" s="221"/>
      <c r="QKN359" s="221"/>
      <c r="QKO359" s="221"/>
      <c r="QKP359" s="221"/>
      <c r="QKQ359" s="221"/>
      <c r="QKR359" s="221"/>
      <c r="QKS359" s="221"/>
      <c r="QKT359" s="221"/>
      <c r="QKU359" s="221"/>
      <c r="QKV359" s="221"/>
      <c r="QKW359" s="221"/>
      <c r="QKX359" s="221"/>
      <c r="QKY359" s="221"/>
      <c r="QKZ359" s="221"/>
      <c r="QLA359" s="221"/>
      <c r="QLB359" s="221"/>
      <c r="QLC359" s="221"/>
      <c r="QLD359" s="221"/>
      <c r="QLE359" s="221"/>
      <c r="QLF359" s="221"/>
      <c r="QLG359" s="221"/>
      <c r="QLH359" s="221"/>
      <c r="QLI359" s="221"/>
      <c r="QLJ359" s="221"/>
      <c r="QLK359" s="221"/>
      <c r="QLL359" s="221"/>
      <c r="QLM359" s="221"/>
      <c r="QLN359" s="221"/>
      <c r="QLO359" s="221"/>
      <c r="QLP359" s="221"/>
      <c r="QLQ359" s="221"/>
      <c r="QLR359" s="221"/>
      <c r="QLS359" s="221"/>
      <c r="QLT359" s="221"/>
      <c r="QLU359" s="221"/>
      <c r="QLV359" s="221"/>
      <c r="QLW359" s="221"/>
      <c r="QLX359" s="221"/>
      <c r="QLY359" s="221"/>
      <c r="QLZ359" s="221"/>
      <c r="QMA359" s="221"/>
      <c r="QMB359" s="221"/>
      <c r="QMC359" s="221"/>
      <c r="QMD359" s="221"/>
      <c r="QME359" s="221"/>
      <c r="QMF359" s="221"/>
      <c r="QMG359" s="221"/>
      <c r="QMH359" s="221"/>
      <c r="QMI359" s="221"/>
      <c r="QMJ359" s="221"/>
      <c r="QMK359" s="221"/>
      <c r="QML359" s="221"/>
      <c r="QMM359" s="221"/>
      <c r="QMN359" s="221"/>
      <c r="QMO359" s="221"/>
      <c r="QMP359" s="221"/>
      <c r="QMQ359" s="221"/>
      <c r="QMR359" s="221"/>
      <c r="QMS359" s="221"/>
      <c r="QMT359" s="221"/>
      <c r="QMU359" s="221"/>
      <c r="QMV359" s="221"/>
      <c r="QMW359" s="221"/>
      <c r="QMX359" s="221"/>
      <c r="QMY359" s="221"/>
      <c r="QMZ359" s="221"/>
      <c r="QNA359" s="221"/>
      <c r="QNB359" s="221"/>
      <c r="QNC359" s="221"/>
      <c r="QND359" s="221"/>
      <c r="QNE359" s="221"/>
      <c r="QNF359" s="221"/>
      <c r="QNG359" s="221"/>
      <c r="QNH359" s="221"/>
      <c r="QNI359" s="221"/>
      <c r="QNJ359" s="221"/>
      <c r="QNK359" s="221"/>
      <c r="QNL359" s="221"/>
      <c r="QNM359" s="221"/>
      <c r="QNN359" s="221"/>
      <c r="QNO359" s="221"/>
      <c r="QNP359" s="221"/>
      <c r="QNQ359" s="221"/>
      <c r="QNR359" s="221"/>
      <c r="QNS359" s="221"/>
      <c r="QNT359" s="221"/>
      <c r="QNU359" s="221"/>
      <c r="QNV359" s="221"/>
      <c r="QNW359" s="221"/>
      <c r="QNX359" s="221"/>
      <c r="QNY359" s="221"/>
      <c r="QNZ359" s="221"/>
      <c r="QOA359" s="221"/>
      <c r="QOB359" s="221"/>
      <c r="QOC359" s="221"/>
      <c r="QOD359" s="221"/>
      <c r="QOE359" s="221"/>
      <c r="QOF359" s="221"/>
      <c r="QOG359" s="221"/>
      <c r="QOH359" s="221"/>
      <c r="QOI359" s="221"/>
      <c r="QOJ359" s="221"/>
      <c r="QOK359" s="221"/>
      <c r="QOL359" s="221"/>
      <c r="QOM359" s="221"/>
      <c r="QON359" s="221"/>
      <c r="QOO359" s="221"/>
      <c r="QOP359" s="221"/>
      <c r="QOQ359" s="221"/>
      <c r="QOR359" s="221"/>
      <c r="QOS359" s="221"/>
      <c r="QOT359" s="221"/>
      <c r="QOU359" s="221"/>
      <c r="QOV359" s="221"/>
      <c r="QOW359" s="221"/>
      <c r="QOX359" s="221"/>
      <c r="QOY359" s="221"/>
      <c r="QOZ359" s="221"/>
      <c r="QPA359" s="221"/>
      <c r="QPB359" s="221"/>
      <c r="QPC359" s="221"/>
      <c r="QPD359" s="221"/>
      <c r="QPE359" s="221"/>
      <c r="QPF359" s="221"/>
      <c r="QPG359" s="221"/>
      <c r="QPH359" s="221"/>
      <c r="QPI359" s="221"/>
      <c r="QPJ359" s="221"/>
      <c r="QPK359" s="221"/>
      <c r="QPL359" s="221"/>
      <c r="QPM359" s="221"/>
      <c r="QPN359" s="221"/>
      <c r="QPO359" s="221"/>
      <c r="QPP359" s="221"/>
      <c r="QPQ359" s="221"/>
      <c r="QPR359" s="221"/>
      <c r="QPS359" s="221"/>
      <c r="QPT359" s="221"/>
      <c r="QPU359" s="221"/>
      <c r="QPV359" s="221"/>
      <c r="QPW359" s="221"/>
      <c r="QPX359" s="221"/>
      <c r="QPY359" s="221"/>
      <c r="QPZ359" s="221"/>
      <c r="QQA359" s="221"/>
      <c r="QQB359" s="221"/>
      <c r="QQC359" s="221"/>
      <c r="QQD359" s="221"/>
      <c r="QQE359" s="221"/>
      <c r="QQF359" s="221"/>
      <c r="QQG359" s="221"/>
      <c r="QQH359" s="221"/>
      <c r="QQI359" s="221"/>
      <c r="QQJ359" s="221"/>
      <c r="QQK359" s="221"/>
      <c r="QQL359" s="221"/>
      <c r="QQM359" s="221"/>
      <c r="QQN359" s="221"/>
      <c r="QQO359" s="221"/>
      <c r="QQP359" s="221"/>
      <c r="QQQ359" s="221"/>
      <c r="QQR359" s="221"/>
      <c r="QQS359" s="221"/>
      <c r="QQT359" s="221"/>
      <c r="QQU359" s="221"/>
      <c r="QQV359" s="221"/>
      <c r="QQW359" s="221"/>
      <c r="QQX359" s="221"/>
      <c r="QQY359" s="221"/>
      <c r="QQZ359" s="221"/>
      <c r="QRA359" s="221"/>
      <c r="QRB359" s="221"/>
      <c r="QRC359" s="221"/>
      <c r="QRD359" s="221"/>
      <c r="QRE359" s="221"/>
      <c r="QRF359" s="221"/>
      <c r="QRG359" s="221"/>
      <c r="QRH359" s="221"/>
      <c r="QRI359" s="221"/>
      <c r="QRJ359" s="221"/>
      <c r="QRK359" s="221"/>
      <c r="QRL359" s="221"/>
      <c r="QRM359" s="221"/>
      <c r="QRN359" s="221"/>
      <c r="QRO359" s="221"/>
      <c r="QRP359" s="221"/>
      <c r="QRQ359" s="221"/>
      <c r="QRR359" s="221"/>
      <c r="QRS359" s="221"/>
      <c r="QRT359" s="221"/>
      <c r="QRU359" s="221"/>
      <c r="QRV359" s="221"/>
      <c r="QRW359" s="221"/>
      <c r="QRX359" s="221"/>
      <c r="QRY359" s="221"/>
      <c r="QRZ359" s="221"/>
      <c r="QSA359" s="221"/>
      <c r="QSB359" s="221"/>
      <c r="QSC359" s="221"/>
      <c r="QSD359" s="221"/>
      <c r="QSE359" s="221"/>
      <c r="QSF359" s="221"/>
      <c r="QSG359" s="221"/>
      <c r="QSH359" s="221"/>
      <c r="QSI359" s="221"/>
      <c r="QSJ359" s="221"/>
      <c r="QSK359" s="221"/>
      <c r="QSL359" s="221"/>
      <c r="QSM359" s="221"/>
      <c r="QSN359" s="221"/>
      <c r="QSO359" s="221"/>
      <c r="QSP359" s="221"/>
      <c r="QSQ359" s="221"/>
      <c r="QSR359" s="221"/>
      <c r="QSS359" s="221"/>
      <c r="QST359" s="221"/>
      <c r="QSU359" s="221"/>
      <c r="QSV359" s="221"/>
      <c r="QSW359" s="221"/>
      <c r="QSX359" s="221"/>
      <c r="QSY359" s="221"/>
      <c r="QSZ359" s="221"/>
      <c r="QTA359" s="221"/>
      <c r="QTB359" s="221"/>
      <c r="QTC359" s="221"/>
      <c r="QTD359" s="221"/>
      <c r="QTE359" s="221"/>
      <c r="QTF359" s="221"/>
      <c r="QTG359" s="221"/>
      <c r="QTH359" s="221"/>
      <c r="QTI359" s="221"/>
      <c r="QTJ359" s="221"/>
      <c r="QTK359" s="221"/>
      <c r="QTL359" s="221"/>
      <c r="QTM359" s="221"/>
      <c r="QTN359" s="221"/>
      <c r="QTO359" s="221"/>
      <c r="QTP359" s="221"/>
      <c r="QTQ359" s="221"/>
      <c r="QTR359" s="221"/>
      <c r="QTS359" s="221"/>
      <c r="QTT359" s="221"/>
      <c r="QTU359" s="221"/>
      <c r="QTV359" s="221"/>
      <c r="QTW359" s="221"/>
      <c r="QTX359" s="221"/>
      <c r="QTY359" s="221"/>
      <c r="QTZ359" s="221"/>
      <c r="QUA359" s="221"/>
      <c r="QUB359" s="221"/>
      <c r="QUC359" s="221"/>
      <c r="QUD359" s="221"/>
      <c r="QUE359" s="221"/>
      <c r="QUF359" s="221"/>
      <c r="QUG359" s="221"/>
      <c r="QUH359" s="221"/>
      <c r="QUI359" s="221"/>
      <c r="QUJ359" s="221"/>
      <c r="QUK359" s="221"/>
      <c r="QUL359" s="221"/>
      <c r="QUM359" s="221"/>
      <c r="QUN359" s="221"/>
      <c r="QUO359" s="221"/>
      <c r="QUP359" s="221"/>
      <c r="QUQ359" s="221"/>
      <c r="QUR359" s="221"/>
      <c r="QUS359" s="221"/>
      <c r="QUT359" s="221"/>
      <c r="QUU359" s="221"/>
      <c r="QUV359" s="221"/>
      <c r="QUW359" s="221"/>
      <c r="QUX359" s="221"/>
      <c r="QUY359" s="221"/>
      <c r="QUZ359" s="221"/>
      <c r="QVA359" s="221"/>
      <c r="QVB359" s="221"/>
      <c r="QVC359" s="221"/>
      <c r="QVD359" s="221"/>
      <c r="QVE359" s="221"/>
      <c r="QVF359" s="221"/>
      <c r="QVG359" s="221"/>
      <c r="QVH359" s="221"/>
      <c r="QVI359" s="221"/>
      <c r="QVJ359" s="221"/>
      <c r="QVK359" s="221"/>
      <c r="QVL359" s="221"/>
      <c r="QVM359" s="221"/>
      <c r="QVN359" s="221"/>
      <c r="QVO359" s="221"/>
      <c r="QVP359" s="221"/>
      <c r="QVQ359" s="221"/>
      <c r="QVR359" s="221"/>
      <c r="QVS359" s="221"/>
      <c r="QVT359" s="221"/>
      <c r="QVU359" s="221"/>
      <c r="QVV359" s="221"/>
      <c r="QVW359" s="221"/>
      <c r="QVX359" s="221"/>
      <c r="QVY359" s="221"/>
      <c r="QVZ359" s="221"/>
      <c r="QWA359" s="221"/>
      <c r="QWB359" s="221"/>
      <c r="QWC359" s="221"/>
      <c r="QWD359" s="221"/>
      <c r="QWE359" s="221"/>
      <c r="QWF359" s="221"/>
      <c r="QWG359" s="221"/>
      <c r="QWH359" s="221"/>
      <c r="QWI359" s="221"/>
      <c r="QWJ359" s="221"/>
      <c r="QWK359" s="221"/>
      <c r="QWL359" s="221"/>
      <c r="QWM359" s="221"/>
      <c r="QWN359" s="221"/>
      <c r="QWO359" s="221"/>
      <c r="QWP359" s="221"/>
      <c r="QWQ359" s="221"/>
      <c r="QWR359" s="221"/>
      <c r="QWS359" s="221"/>
      <c r="QWT359" s="221"/>
      <c r="QWU359" s="221"/>
      <c r="QWV359" s="221"/>
      <c r="QWW359" s="221"/>
      <c r="QWX359" s="221"/>
      <c r="QWY359" s="221"/>
      <c r="QWZ359" s="221"/>
      <c r="QXA359" s="221"/>
      <c r="QXB359" s="221"/>
      <c r="QXC359" s="221"/>
      <c r="QXD359" s="221"/>
      <c r="QXE359" s="221"/>
      <c r="QXF359" s="221"/>
      <c r="QXG359" s="221"/>
      <c r="QXH359" s="221"/>
      <c r="QXI359" s="221"/>
      <c r="QXJ359" s="221"/>
      <c r="QXK359" s="221"/>
      <c r="QXL359" s="221"/>
      <c r="QXM359" s="221"/>
      <c r="QXN359" s="221"/>
      <c r="QXO359" s="221"/>
      <c r="QXP359" s="221"/>
      <c r="QXQ359" s="221"/>
      <c r="QXR359" s="221"/>
      <c r="QXS359" s="221"/>
      <c r="QXT359" s="221"/>
      <c r="QXU359" s="221"/>
      <c r="QXV359" s="221"/>
      <c r="QXW359" s="221"/>
      <c r="QXX359" s="221"/>
      <c r="QXY359" s="221"/>
      <c r="QXZ359" s="221"/>
      <c r="QYA359" s="221"/>
      <c r="QYB359" s="221"/>
      <c r="QYC359" s="221"/>
      <c r="QYD359" s="221"/>
      <c r="QYE359" s="221"/>
      <c r="QYF359" s="221"/>
      <c r="QYG359" s="221"/>
      <c r="QYH359" s="221"/>
      <c r="QYI359" s="221"/>
      <c r="QYJ359" s="221"/>
      <c r="QYK359" s="221"/>
      <c r="QYL359" s="221"/>
      <c r="QYM359" s="221"/>
      <c r="QYN359" s="221"/>
      <c r="QYO359" s="221"/>
      <c r="QYP359" s="221"/>
      <c r="QYQ359" s="221"/>
      <c r="QYR359" s="221"/>
      <c r="QYS359" s="221"/>
      <c r="QYT359" s="221"/>
      <c r="QYU359" s="221"/>
      <c r="QYV359" s="221"/>
      <c r="QYW359" s="221"/>
      <c r="QYX359" s="221"/>
      <c r="QYY359" s="221"/>
      <c r="QYZ359" s="221"/>
      <c r="QZA359" s="221"/>
      <c r="QZB359" s="221"/>
      <c r="QZC359" s="221"/>
      <c r="QZD359" s="221"/>
      <c r="QZE359" s="221"/>
      <c r="QZF359" s="221"/>
      <c r="QZG359" s="221"/>
      <c r="QZH359" s="221"/>
      <c r="QZI359" s="221"/>
      <c r="QZJ359" s="221"/>
      <c r="QZK359" s="221"/>
      <c r="QZL359" s="221"/>
      <c r="QZM359" s="221"/>
      <c r="QZN359" s="221"/>
      <c r="QZO359" s="221"/>
      <c r="QZP359" s="221"/>
      <c r="QZQ359" s="221"/>
      <c r="QZR359" s="221"/>
      <c r="QZS359" s="221"/>
      <c r="QZT359" s="221"/>
      <c r="QZU359" s="221"/>
      <c r="QZV359" s="221"/>
      <c r="QZW359" s="221"/>
      <c r="QZX359" s="221"/>
      <c r="QZY359" s="221"/>
      <c r="QZZ359" s="221"/>
      <c r="RAA359" s="221"/>
      <c r="RAB359" s="221"/>
      <c r="RAC359" s="221"/>
      <c r="RAD359" s="221"/>
      <c r="RAE359" s="221"/>
      <c r="RAF359" s="221"/>
      <c r="RAG359" s="221"/>
      <c r="RAH359" s="221"/>
      <c r="RAI359" s="221"/>
      <c r="RAJ359" s="221"/>
      <c r="RAK359" s="221"/>
      <c r="RAL359" s="221"/>
      <c r="RAM359" s="221"/>
      <c r="RAN359" s="221"/>
      <c r="RAO359" s="221"/>
      <c r="RAP359" s="221"/>
      <c r="RAQ359" s="221"/>
      <c r="RAR359" s="221"/>
      <c r="RAS359" s="221"/>
      <c r="RAT359" s="221"/>
      <c r="RAU359" s="221"/>
      <c r="RAV359" s="221"/>
      <c r="RAW359" s="221"/>
      <c r="RAX359" s="221"/>
      <c r="RAY359" s="221"/>
      <c r="RAZ359" s="221"/>
      <c r="RBA359" s="221"/>
      <c r="RBB359" s="221"/>
      <c r="RBC359" s="221"/>
      <c r="RBD359" s="221"/>
      <c r="RBE359" s="221"/>
      <c r="RBF359" s="221"/>
      <c r="RBG359" s="221"/>
      <c r="RBH359" s="221"/>
      <c r="RBI359" s="221"/>
      <c r="RBJ359" s="221"/>
      <c r="RBK359" s="221"/>
      <c r="RBL359" s="221"/>
      <c r="RBM359" s="221"/>
      <c r="RBN359" s="221"/>
      <c r="RBO359" s="221"/>
      <c r="RBP359" s="221"/>
      <c r="RBQ359" s="221"/>
      <c r="RBR359" s="221"/>
      <c r="RBS359" s="221"/>
      <c r="RBT359" s="221"/>
      <c r="RBU359" s="221"/>
      <c r="RBV359" s="221"/>
      <c r="RBW359" s="221"/>
      <c r="RBX359" s="221"/>
      <c r="RBY359" s="221"/>
      <c r="RBZ359" s="221"/>
      <c r="RCA359" s="221"/>
      <c r="RCB359" s="221"/>
      <c r="RCC359" s="221"/>
      <c r="RCD359" s="221"/>
      <c r="RCE359" s="221"/>
      <c r="RCF359" s="221"/>
      <c r="RCG359" s="221"/>
      <c r="RCH359" s="221"/>
      <c r="RCI359" s="221"/>
      <c r="RCJ359" s="221"/>
      <c r="RCK359" s="221"/>
      <c r="RCL359" s="221"/>
      <c r="RCM359" s="221"/>
      <c r="RCN359" s="221"/>
      <c r="RCO359" s="221"/>
      <c r="RCP359" s="221"/>
      <c r="RCQ359" s="221"/>
      <c r="RCR359" s="221"/>
      <c r="RCS359" s="221"/>
      <c r="RCT359" s="221"/>
      <c r="RCU359" s="221"/>
      <c r="RCV359" s="221"/>
      <c r="RCW359" s="221"/>
      <c r="RCX359" s="221"/>
      <c r="RCY359" s="221"/>
      <c r="RCZ359" s="221"/>
      <c r="RDA359" s="221"/>
      <c r="RDB359" s="221"/>
      <c r="RDC359" s="221"/>
      <c r="RDD359" s="221"/>
      <c r="RDE359" s="221"/>
      <c r="RDF359" s="221"/>
      <c r="RDG359" s="221"/>
      <c r="RDH359" s="221"/>
      <c r="RDI359" s="221"/>
      <c r="RDJ359" s="221"/>
      <c r="RDK359" s="221"/>
      <c r="RDL359" s="221"/>
      <c r="RDM359" s="221"/>
      <c r="RDN359" s="221"/>
      <c r="RDO359" s="221"/>
      <c r="RDP359" s="221"/>
      <c r="RDQ359" s="221"/>
      <c r="RDR359" s="221"/>
      <c r="RDS359" s="221"/>
      <c r="RDT359" s="221"/>
      <c r="RDU359" s="221"/>
      <c r="RDV359" s="221"/>
      <c r="RDW359" s="221"/>
      <c r="RDX359" s="221"/>
      <c r="RDY359" s="221"/>
      <c r="RDZ359" s="221"/>
      <c r="REA359" s="221"/>
      <c r="REB359" s="221"/>
      <c r="REC359" s="221"/>
      <c r="RED359" s="221"/>
      <c r="REE359" s="221"/>
      <c r="REF359" s="221"/>
      <c r="REG359" s="221"/>
      <c r="REH359" s="221"/>
      <c r="REI359" s="221"/>
      <c r="REJ359" s="221"/>
      <c r="REK359" s="221"/>
      <c r="REL359" s="221"/>
      <c r="REM359" s="221"/>
      <c r="REN359" s="221"/>
      <c r="REO359" s="221"/>
      <c r="REP359" s="221"/>
      <c r="REQ359" s="221"/>
      <c r="RER359" s="221"/>
      <c r="RES359" s="221"/>
      <c r="RET359" s="221"/>
      <c r="REU359" s="221"/>
      <c r="REV359" s="221"/>
      <c r="REW359" s="221"/>
      <c r="REX359" s="221"/>
      <c r="REY359" s="221"/>
      <c r="REZ359" s="221"/>
      <c r="RFA359" s="221"/>
      <c r="RFB359" s="221"/>
      <c r="RFC359" s="221"/>
      <c r="RFD359" s="221"/>
      <c r="RFE359" s="221"/>
      <c r="RFF359" s="221"/>
      <c r="RFG359" s="221"/>
      <c r="RFH359" s="221"/>
      <c r="RFI359" s="221"/>
      <c r="RFJ359" s="221"/>
      <c r="RFK359" s="221"/>
      <c r="RFL359" s="221"/>
      <c r="RFM359" s="221"/>
      <c r="RFN359" s="221"/>
      <c r="RFO359" s="221"/>
      <c r="RFP359" s="221"/>
      <c r="RFQ359" s="221"/>
      <c r="RFR359" s="221"/>
      <c r="RFS359" s="221"/>
      <c r="RFT359" s="221"/>
      <c r="RFU359" s="221"/>
      <c r="RFV359" s="221"/>
      <c r="RFW359" s="221"/>
      <c r="RFX359" s="221"/>
      <c r="RFY359" s="221"/>
      <c r="RFZ359" s="221"/>
      <c r="RGA359" s="221"/>
      <c r="RGB359" s="221"/>
      <c r="RGC359" s="221"/>
      <c r="RGD359" s="221"/>
      <c r="RGE359" s="221"/>
      <c r="RGF359" s="221"/>
      <c r="RGG359" s="221"/>
      <c r="RGH359" s="221"/>
      <c r="RGI359" s="221"/>
      <c r="RGJ359" s="221"/>
      <c r="RGK359" s="221"/>
      <c r="RGL359" s="221"/>
      <c r="RGM359" s="221"/>
      <c r="RGN359" s="221"/>
      <c r="RGO359" s="221"/>
      <c r="RGP359" s="221"/>
      <c r="RGQ359" s="221"/>
      <c r="RGR359" s="221"/>
      <c r="RGS359" s="221"/>
      <c r="RGT359" s="221"/>
      <c r="RGU359" s="221"/>
      <c r="RGV359" s="221"/>
      <c r="RGW359" s="221"/>
      <c r="RGX359" s="221"/>
      <c r="RGY359" s="221"/>
      <c r="RGZ359" s="221"/>
      <c r="RHA359" s="221"/>
      <c r="RHB359" s="221"/>
      <c r="RHC359" s="221"/>
      <c r="RHD359" s="221"/>
      <c r="RHE359" s="221"/>
      <c r="RHF359" s="221"/>
      <c r="RHG359" s="221"/>
      <c r="RHH359" s="221"/>
      <c r="RHI359" s="221"/>
      <c r="RHJ359" s="221"/>
      <c r="RHK359" s="221"/>
      <c r="RHL359" s="221"/>
      <c r="RHM359" s="221"/>
      <c r="RHN359" s="221"/>
      <c r="RHO359" s="221"/>
      <c r="RHP359" s="221"/>
      <c r="RHQ359" s="221"/>
      <c r="RHR359" s="221"/>
      <c r="RHS359" s="221"/>
      <c r="RHT359" s="221"/>
      <c r="RHU359" s="221"/>
      <c r="RHV359" s="221"/>
      <c r="RHW359" s="221"/>
      <c r="RHX359" s="221"/>
      <c r="RHY359" s="221"/>
      <c r="RHZ359" s="221"/>
      <c r="RIA359" s="221"/>
      <c r="RIB359" s="221"/>
      <c r="RIC359" s="221"/>
      <c r="RID359" s="221"/>
      <c r="RIE359" s="221"/>
      <c r="RIF359" s="221"/>
      <c r="RIG359" s="221"/>
      <c r="RIH359" s="221"/>
      <c r="RII359" s="221"/>
      <c r="RIJ359" s="221"/>
      <c r="RIK359" s="221"/>
      <c r="RIL359" s="221"/>
      <c r="RIM359" s="221"/>
      <c r="RIN359" s="221"/>
      <c r="RIO359" s="221"/>
      <c r="RIP359" s="221"/>
      <c r="RIQ359" s="221"/>
      <c r="RIR359" s="221"/>
      <c r="RIS359" s="221"/>
      <c r="RIT359" s="221"/>
      <c r="RIU359" s="221"/>
      <c r="RIV359" s="221"/>
      <c r="RIW359" s="221"/>
      <c r="RIX359" s="221"/>
      <c r="RIY359" s="221"/>
      <c r="RIZ359" s="221"/>
      <c r="RJA359" s="221"/>
      <c r="RJB359" s="221"/>
      <c r="RJC359" s="221"/>
      <c r="RJD359" s="221"/>
      <c r="RJE359" s="221"/>
      <c r="RJF359" s="221"/>
      <c r="RJG359" s="221"/>
      <c r="RJH359" s="221"/>
      <c r="RJI359" s="221"/>
      <c r="RJJ359" s="221"/>
      <c r="RJK359" s="221"/>
      <c r="RJL359" s="221"/>
      <c r="RJM359" s="221"/>
      <c r="RJN359" s="221"/>
      <c r="RJO359" s="221"/>
      <c r="RJP359" s="221"/>
      <c r="RJQ359" s="221"/>
      <c r="RJR359" s="221"/>
      <c r="RJS359" s="221"/>
      <c r="RJT359" s="221"/>
      <c r="RJU359" s="221"/>
      <c r="RJV359" s="221"/>
      <c r="RJW359" s="221"/>
      <c r="RJX359" s="221"/>
      <c r="RJY359" s="221"/>
      <c r="RJZ359" s="221"/>
      <c r="RKA359" s="221"/>
      <c r="RKB359" s="221"/>
      <c r="RKC359" s="221"/>
      <c r="RKD359" s="221"/>
      <c r="RKE359" s="221"/>
      <c r="RKF359" s="221"/>
      <c r="RKG359" s="221"/>
      <c r="RKH359" s="221"/>
      <c r="RKI359" s="221"/>
      <c r="RKJ359" s="221"/>
      <c r="RKK359" s="221"/>
      <c r="RKL359" s="221"/>
      <c r="RKM359" s="221"/>
      <c r="RKN359" s="221"/>
      <c r="RKO359" s="221"/>
      <c r="RKP359" s="221"/>
      <c r="RKQ359" s="221"/>
      <c r="RKR359" s="221"/>
      <c r="RKS359" s="221"/>
      <c r="RKT359" s="221"/>
      <c r="RKU359" s="221"/>
      <c r="RKV359" s="221"/>
      <c r="RKW359" s="221"/>
      <c r="RKX359" s="221"/>
      <c r="RKY359" s="221"/>
      <c r="RKZ359" s="221"/>
      <c r="RLA359" s="221"/>
      <c r="RLB359" s="221"/>
      <c r="RLC359" s="221"/>
      <c r="RLD359" s="221"/>
      <c r="RLE359" s="221"/>
      <c r="RLF359" s="221"/>
      <c r="RLG359" s="221"/>
      <c r="RLH359" s="221"/>
      <c r="RLI359" s="221"/>
      <c r="RLJ359" s="221"/>
      <c r="RLK359" s="221"/>
      <c r="RLL359" s="221"/>
      <c r="RLM359" s="221"/>
      <c r="RLN359" s="221"/>
      <c r="RLO359" s="221"/>
      <c r="RLP359" s="221"/>
      <c r="RLQ359" s="221"/>
      <c r="RLR359" s="221"/>
      <c r="RLS359" s="221"/>
      <c r="RLT359" s="221"/>
      <c r="RLU359" s="221"/>
      <c r="RLV359" s="221"/>
      <c r="RLW359" s="221"/>
      <c r="RLX359" s="221"/>
      <c r="RLY359" s="221"/>
      <c r="RLZ359" s="221"/>
      <c r="RMA359" s="221"/>
      <c r="RMB359" s="221"/>
      <c r="RMC359" s="221"/>
      <c r="RMD359" s="221"/>
      <c r="RME359" s="221"/>
      <c r="RMF359" s="221"/>
      <c r="RMG359" s="221"/>
      <c r="RMH359" s="221"/>
      <c r="RMI359" s="221"/>
      <c r="RMJ359" s="221"/>
      <c r="RMK359" s="221"/>
      <c r="RML359" s="221"/>
      <c r="RMM359" s="221"/>
      <c r="RMN359" s="221"/>
      <c r="RMO359" s="221"/>
      <c r="RMP359" s="221"/>
      <c r="RMQ359" s="221"/>
      <c r="RMR359" s="221"/>
      <c r="RMS359" s="221"/>
      <c r="RMT359" s="221"/>
      <c r="RMU359" s="221"/>
      <c r="RMV359" s="221"/>
      <c r="RMW359" s="221"/>
      <c r="RMX359" s="221"/>
      <c r="RMY359" s="221"/>
      <c r="RMZ359" s="221"/>
      <c r="RNA359" s="221"/>
      <c r="RNB359" s="221"/>
      <c r="RNC359" s="221"/>
      <c r="RND359" s="221"/>
      <c r="RNE359" s="221"/>
      <c r="RNF359" s="221"/>
      <c r="RNG359" s="221"/>
      <c r="RNH359" s="221"/>
      <c r="RNI359" s="221"/>
      <c r="RNJ359" s="221"/>
      <c r="RNK359" s="221"/>
      <c r="RNL359" s="221"/>
      <c r="RNM359" s="221"/>
      <c r="RNN359" s="221"/>
      <c r="RNO359" s="221"/>
      <c r="RNP359" s="221"/>
      <c r="RNQ359" s="221"/>
      <c r="RNR359" s="221"/>
      <c r="RNS359" s="221"/>
      <c r="RNT359" s="221"/>
      <c r="RNU359" s="221"/>
      <c r="RNV359" s="221"/>
      <c r="RNW359" s="221"/>
      <c r="RNX359" s="221"/>
      <c r="RNY359" s="221"/>
      <c r="RNZ359" s="221"/>
      <c r="ROA359" s="221"/>
      <c r="ROB359" s="221"/>
      <c r="ROC359" s="221"/>
      <c r="ROD359" s="221"/>
      <c r="ROE359" s="221"/>
      <c r="ROF359" s="221"/>
      <c r="ROG359" s="221"/>
      <c r="ROH359" s="221"/>
      <c r="ROI359" s="221"/>
      <c r="ROJ359" s="221"/>
      <c r="ROK359" s="221"/>
      <c r="ROL359" s="221"/>
      <c r="ROM359" s="221"/>
      <c r="RON359" s="221"/>
      <c r="ROO359" s="221"/>
      <c r="ROP359" s="221"/>
      <c r="ROQ359" s="221"/>
      <c r="ROR359" s="221"/>
      <c r="ROS359" s="221"/>
      <c r="ROT359" s="221"/>
      <c r="ROU359" s="221"/>
      <c r="ROV359" s="221"/>
      <c r="ROW359" s="221"/>
      <c r="ROX359" s="221"/>
      <c r="ROY359" s="221"/>
      <c r="ROZ359" s="221"/>
      <c r="RPA359" s="221"/>
      <c r="RPB359" s="221"/>
      <c r="RPC359" s="221"/>
      <c r="RPD359" s="221"/>
      <c r="RPE359" s="221"/>
      <c r="RPF359" s="221"/>
      <c r="RPG359" s="221"/>
      <c r="RPH359" s="221"/>
      <c r="RPI359" s="221"/>
      <c r="RPJ359" s="221"/>
      <c r="RPK359" s="221"/>
      <c r="RPL359" s="221"/>
      <c r="RPM359" s="221"/>
      <c r="RPN359" s="221"/>
      <c r="RPO359" s="221"/>
      <c r="RPP359" s="221"/>
      <c r="RPQ359" s="221"/>
      <c r="RPR359" s="221"/>
      <c r="RPS359" s="221"/>
      <c r="RPT359" s="221"/>
      <c r="RPU359" s="221"/>
      <c r="RPV359" s="221"/>
      <c r="RPW359" s="221"/>
      <c r="RPX359" s="221"/>
      <c r="RPY359" s="221"/>
      <c r="RPZ359" s="221"/>
      <c r="RQA359" s="221"/>
      <c r="RQB359" s="221"/>
      <c r="RQC359" s="221"/>
      <c r="RQD359" s="221"/>
      <c r="RQE359" s="221"/>
      <c r="RQF359" s="221"/>
      <c r="RQG359" s="221"/>
      <c r="RQH359" s="221"/>
      <c r="RQI359" s="221"/>
      <c r="RQJ359" s="221"/>
      <c r="RQK359" s="221"/>
      <c r="RQL359" s="221"/>
      <c r="RQM359" s="221"/>
      <c r="RQN359" s="221"/>
      <c r="RQO359" s="221"/>
      <c r="RQP359" s="221"/>
      <c r="RQQ359" s="221"/>
      <c r="RQR359" s="221"/>
      <c r="RQS359" s="221"/>
      <c r="RQT359" s="221"/>
      <c r="RQU359" s="221"/>
      <c r="RQV359" s="221"/>
      <c r="RQW359" s="221"/>
      <c r="RQX359" s="221"/>
      <c r="RQY359" s="221"/>
      <c r="RQZ359" s="221"/>
      <c r="RRA359" s="221"/>
      <c r="RRB359" s="221"/>
      <c r="RRC359" s="221"/>
      <c r="RRD359" s="221"/>
      <c r="RRE359" s="221"/>
      <c r="RRF359" s="221"/>
      <c r="RRG359" s="221"/>
      <c r="RRH359" s="221"/>
      <c r="RRI359" s="221"/>
      <c r="RRJ359" s="221"/>
      <c r="RRK359" s="221"/>
      <c r="RRL359" s="221"/>
      <c r="RRM359" s="221"/>
      <c r="RRN359" s="221"/>
      <c r="RRO359" s="221"/>
      <c r="RRP359" s="221"/>
      <c r="RRQ359" s="221"/>
      <c r="RRR359" s="221"/>
      <c r="RRS359" s="221"/>
      <c r="RRT359" s="221"/>
      <c r="RRU359" s="221"/>
      <c r="RRV359" s="221"/>
      <c r="RRW359" s="221"/>
      <c r="RRX359" s="221"/>
      <c r="RRY359" s="221"/>
      <c r="RRZ359" s="221"/>
      <c r="RSA359" s="221"/>
      <c r="RSB359" s="221"/>
      <c r="RSC359" s="221"/>
      <c r="RSD359" s="221"/>
      <c r="RSE359" s="221"/>
      <c r="RSF359" s="221"/>
      <c r="RSG359" s="221"/>
      <c r="RSH359" s="221"/>
      <c r="RSI359" s="221"/>
      <c r="RSJ359" s="221"/>
      <c r="RSK359" s="221"/>
      <c r="RSL359" s="221"/>
      <c r="RSM359" s="221"/>
      <c r="RSN359" s="221"/>
      <c r="RSO359" s="221"/>
      <c r="RSP359" s="221"/>
      <c r="RSQ359" s="221"/>
      <c r="RSR359" s="221"/>
      <c r="RSS359" s="221"/>
      <c r="RST359" s="221"/>
      <c r="RSU359" s="221"/>
      <c r="RSV359" s="221"/>
      <c r="RSW359" s="221"/>
      <c r="RSX359" s="221"/>
      <c r="RSY359" s="221"/>
      <c r="RSZ359" s="221"/>
      <c r="RTA359" s="221"/>
      <c r="RTB359" s="221"/>
      <c r="RTC359" s="221"/>
      <c r="RTD359" s="221"/>
      <c r="RTE359" s="221"/>
      <c r="RTF359" s="221"/>
      <c r="RTG359" s="221"/>
      <c r="RTH359" s="221"/>
      <c r="RTI359" s="221"/>
      <c r="RTJ359" s="221"/>
      <c r="RTK359" s="221"/>
      <c r="RTL359" s="221"/>
      <c r="RTM359" s="221"/>
      <c r="RTN359" s="221"/>
      <c r="RTO359" s="221"/>
      <c r="RTP359" s="221"/>
      <c r="RTQ359" s="221"/>
      <c r="RTR359" s="221"/>
      <c r="RTS359" s="221"/>
      <c r="RTT359" s="221"/>
      <c r="RTU359" s="221"/>
      <c r="RTV359" s="221"/>
      <c r="RTW359" s="221"/>
      <c r="RTX359" s="221"/>
      <c r="RTY359" s="221"/>
      <c r="RTZ359" s="221"/>
      <c r="RUA359" s="221"/>
      <c r="RUB359" s="221"/>
      <c r="RUC359" s="221"/>
      <c r="RUD359" s="221"/>
      <c r="RUE359" s="221"/>
      <c r="RUF359" s="221"/>
      <c r="RUG359" s="221"/>
      <c r="RUH359" s="221"/>
      <c r="RUI359" s="221"/>
      <c r="RUJ359" s="221"/>
      <c r="RUK359" s="221"/>
      <c r="RUL359" s="221"/>
      <c r="RUM359" s="221"/>
      <c r="RUN359" s="221"/>
      <c r="RUO359" s="221"/>
      <c r="RUP359" s="221"/>
      <c r="RUQ359" s="221"/>
      <c r="RUR359" s="221"/>
      <c r="RUS359" s="221"/>
      <c r="RUT359" s="221"/>
      <c r="RUU359" s="221"/>
      <c r="RUV359" s="221"/>
      <c r="RUW359" s="221"/>
      <c r="RUX359" s="221"/>
      <c r="RUY359" s="221"/>
      <c r="RUZ359" s="221"/>
      <c r="RVA359" s="221"/>
      <c r="RVB359" s="221"/>
      <c r="RVC359" s="221"/>
      <c r="RVD359" s="221"/>
      <c r="RVE359" s="221"/>
      <c r="RVF359" s="221"/>
      <c r="RVG359" s="221"/>
      <c r="RVH359" s="221"/>
      <c r="RVI359" s="221"/>
      <c r="RVJ359" s="221"/>
      <c r="RVK359" s="221"/>
      <c r="RVL359" s="221"/>
      <c r="RVM359" s="221"/>
      <c r="RVN359" s="221"/>
      <c r="RVO359" s="221"/>
      <c r="RVP359" s="221"/>
      <c r="RVQ359" s="221"/>
      <c r="RVR359" s="221"/>
      <c r="RVS359" s="221"/>
      <c r="RVT359" s="221"/>
      <c r="RVU359" s="221"/>
      <c r="RVV359" s="221"/>
      <c r="RVW359" s="221"/>
      <c r="RVX359" s="221"/>
      <c r="RVY359" s="221"/>
      <c r="RVZ359" s="221"/>
      <c r="RWA359" s="221"/>
      <c r="RWB359" s="221"/>
      <c r="RWC359" s="221"/>
      <c r="RWD359" s="221"/>
      <c r="RWE359" s="221"/>
      <c r="RWF359" s="221"/>
      <c r="RWG359" s="221"/>
      <c r="RWH359" s="221"/>
      <c r="RWI359" s="221"/>
      <c r="RWJ359" s="221"/>
      <c r="RWK359" s="221"/>
      <c r="RWL359" s="221"/>
      <c r="RWM359" s="221"/>
      <c r="RWN359" s="221"/>
      <c r="RWO359" s="221"/>
      <c r="RWP359" s="221"/>
      <c r="RWQ359" s="221"/>
      <c r="RWR359" s="221"/>
      <c r="RWS359" s="221"/>
      <c r="RWT359" s="221"/>
      <c r="RWU359" s="221"/>
      <c r="RWV359" s="221"/>
      <c r="RWW359" s="221"/>
      <c r="RWX359" s="221"/>
      <c r="RWY359" s="221"/>
      <c r="RWZ359" s="221"/>
      <c r="RXA359" s="221"/>
      <c r="RXB359" s="221"/>
      <c r="RXC359" s="221"/>
      <c r="RXD359" s="221"/>
      <c r="RXE359" s="221"/>
      <c r="RXF359" s="221"/>
      <c r="RXG359" s="221"/>
      <c r="RXH359" s="221"/>
      <c r="RXI359" s="221"/>
      <c r="RXJ359" s="221"/>
      <c r="RXK359" s="221"/>
      <c r="RXL359" s="221"/>
      <c r="RXM359" s="221"/>
      <c r="RXN359" s="221"/>
      <c r="RXO359" s="221"/>
      <c r="RXP359" s="221"/>
      <c r="RXQ359" s="221"/>
      <c r="RXR359" s="221"/>
      <c r="RXS359" s="221"/>
      <c r="RXT359" s="221"/>
      <c r="RXU359" s="221"/>
      <c r="RXV359" s="221"/>
      <c r="RXW359" s="221"/>
      <c r="RXX359" s="221"/>
      <c r="RXY359" s="221"/>
      <c r="RXZ359" s="221"/>
      <c r="RYA359" s="221"/>
      <c r="RYB359" s="221"/>
      <c r="RYC359" s="221"/>
      <c r="RYD359" s="221"/>
      <c r="RYE359" s="221"/>
      <c r="RYF359" s="221"/>
      <c r="RYG359" s="221"/>
      <c r="RYH359" s="221"/>
      <c r="RYI359" s="221"/>
      <c r="RYJ359" s="221"/>
      <c r="RYK359" s="221"/>
      <c r="RYL359" s="221"/>
      <c r="RYM359" s="221"/>
      <c r="RYN359" s="221"/>
      <c r="RYO359" s="221"/>
      <c r="RYP359" s="221"/>
      <c r="RYQ359" s="221"/>
      <c r="RYR359" s="221"/>
      <c r="RYS359" s="221"/>
      <c r="RYT359" s="221"/>
      <c r="RYU359" s="221"/>
      <c r="RYV359" s="221"/>
      <c r="RYW359" s="221"/>
      <c r="RYX359" s="221"/>
      <c r="RYY359" s="221"/>
      <c r="RYZ359" s="221"/>
      <c r="RZA359" s="221"/>
      <c r="RZB359" s="221"/>
      <c r="RZC359" s="221"/>
      <c r="RZD359" s="221"/>
      <c r="RZE359" s="221"/>
      <c r="RZF359" s="221"/>
      <c r="RZG359" s="221"/>
      <c r="RZH359" s="221"/>
      <c r="RZI359" s="221"/>
      <c r="RZJ359" s="221"/>
      <c r="RZK359" s="221"/>
      <c r="RZL359" s="221"/>
      <c r="RZM359" s="221"/>
      <c r="RZN359" s="221"/>
      <c r="RZO359" s="221"/>
      <c r="RZP359" s="221"/>
      <c r="RZQ359" s="221"/>
      <c r="RZR359" s="221"/>
      <c r="RZS359" s="221"/>
      <c r="RZT359" s="221"/>
      <c r="RZU359" s="221"/>
      <c r="RZV359" s="221"/>
      <c r="RZW359" s="221"/>
      <c r="RZX359" s="221"/>
      <c r="RZY359" s="221"/>
      <c r="RZZ359" s="221"/>
      <c r="SAA359" s="221"/>
      <c r="SAB359" s="221"/>
      <c r="SAC359" s="221"/>
      <c r="SAD359" s="221"/>
      <c r="SAE359" s="221"/>
      <c r="SAF359" s="221"/>
      <c r="SAG359" s="221"/>
      <c r="SAH359" s="221"/>
      <c r="SAI359" s="221"/>
      <c r="SAJ359" s="221"/>
      <c r="SAK359" s="221"/>
      <c r="SAL359" s="221"/>
      <c r="SAM359" s="221"/>
      <c r="SAN359" s="221"/>
      <c r="SAO359" s="221"/>
      <c r="SAP359" s="221"/>
      <c r="SAQ359" s="221"/>
      <c r="SAR359" s="221"/>
      <c r="SAS359" s="221"/>
      <c r="SAT359" s="221"/>
      <c r="SAU359" s="221"/>
      <c r="SAV359" s="221"/>
      <c r="SAW359" s="221"/>
      <c r="SAX359" s="221"/>
      <c r="SAY359" s="221"/>
      <c r="SAZ359" s="221"/>
      <c r="SBA359" s="221"/>
      <c r="SBB359" s="221"/>
      <c r="SBC359" s="221"/>
      <c r="SBD359" s="221"/>
      <c r="SBE359" s="221"/>
      <c r="SBF359" s="221"/>
      <c r="SBG359" s="221"/>
      <c r="SBH359" s="221"/>
      <c r="SBI359" s="221"/>
      <c r="SBJ359" s="221"/>
      <c r="SBK359" s="221"/>
      <c r="SBL359" s="221"/>
      <c r="SBM359" s="221"/>
      <c r="SBN359" s="221"/>
      <c r="SBO359" s="221"/>
      <c r="SBP359" s="221"/>
      <c r="SBQ359" s="221"/>
      <c r="SBR359" s="221"/>
      <c r="SBS359" s="221"/>
      <c r="SBT359" s="221"/>
      <c r="SBU359" s="221"/>
      <c r="SBV359" s="221"/>
      <c r="SBW359" s="221"/>
      <c r="SBX359" s="221"/>
      <c r="SBY359" s="221"/>
      <c r="SBZ359" s="221"/>
      <c r="SCA359" s="221"/>
      <c r="SCB359" s="221"/>
      <c r="SCC359" s="221"/>
      <c r="SCD359" s="221"/>
      <c r="SCE359" s="221"/>
      <c r="SCF359" s="221"/>
      <c r="SCG359" s="221"/>
      <c r="SCH359" s="221"/>
      <c r="SCI359" s="221"/>
      <c r="SCJ359" s="221"/>
      <c r="SCK359" s="221"/>
      <c r="SCL359" s="221"/>
      <c r="SCM359" s="221"/>
      <c r="SCN359" s="221"/>
      <c r="SCO359" s="221"/>
      <c r="SCP359" s="221"/>
      <c r="SCQ359" s="221"/>
      <c r="SCR359" s="221"/>
      <c r="SCS359" s="221"/>
      <c r="SCT359" s="221"/>
      <c r="SCU359" s="221"/>
      <c r="SCV359" s="221"/>
      <c r="SCW359" s="221"/>
      <c r="SCX359" s="221"/>
      <c r="SCY359" s="221"/>
      <c r="SCZ359" s="221"/>
      <c r="SDA359" s="221"/>
      <c r="SDB359" s="221"/>
      <c r="SDC359" s="221"/>
      <c r="SDD359" s="221"/>
      <c r="SDE359" s="221"/>
      <c r="SDF359" s="221"/>
      <c r="SDG359" s="221"/>
      <c r="SDH359" s="221"/>
      <c r="SDI359" s="221"/>
      <c r="SDJ359" s="221"/>
      <c r="SDK359" s="221"/>
      <c r="SDL359" s="221"/>
      <c r="SDM359" s="221"/>
      <c r="SDN359" s="221"/>
      <c r="SDO359" s="221"/>
      <c r="SDP359" s="221"/>
      <c r="SDQ359" s="221"/>
      <c r="SDR359" s="221"/>
      <c r="SDS359" s="221"/>
      <c r="SDT359" s="221"/>
      <c r="SDU359" s="221"/>
      <c r="SDV359" s="221"/>
      <c r="SDW359" s="221"/>
      <c r="SDX359" s="221"/>
      <c r="SDY359" s="221"/>
      <c r="SDZ359" s="221"/>
      <c r="SEA359" s="221"/>
      <c r="SEB359" s="221"/>
      <c r="SEC359" s="221"/>
      <c r="SED359" s="221"/>
      <c r="SEE359" s="221"/>
      <c r="SEF359" s="221"/>
      <c r="SEG359" s="221"/>
      <c r="SEH359" s="221"/>
      <c r="SEI359" s="221"/>
      <c r="SEJ359" s="221"/>
      <c r="SEK359" s="221"/>
      <c r="SEL359" s="221"/>
      <c r="SEM359" s="221"/>
      <c r="SEN359" s="221"/>
      <c r="SEO359" s="221"/>
      <c r="SEP359" s="221"/>
      <c r="SEQ359" s="221"/>
      <c r="SER359" s="221"/>
      <c r="SES359" s="221"/>
      <c r="SET359" s="221"/>
      <c r="SEU359" s="221"/>
      <c r="SEV359" s="221"/>
      <c r="SEW359" s="221"/>
      <c r="SEX359" s="221"/>
      <c r="SEY359" s="221"/>
      <c r="SEZ359" s="221"/>
      <c r="SFA359" s="221"/>
      <c r="SFB359" s="221"/>
      <c r="SFC359" s="221"/>
      <c r="SFD359" s="221"/>
      <c r="SFE359" s="221"/>
      <c r="SFF359" s="221"/>
      <c r="SFG359" s="221"/>
      <c r="SFH359" s="221"/>
      <c r="SFI359" s="221"/>
      <c r="SFJ359" s="221"/>
      <c r="SFK359" s="221"/>
      <c r="SFL359" s="221"/>
      <c r="SFM359" s="221"/>
      <c r="SFN359" s="221"/>
      <c r="SFO359" s="221"/>
      <c r="SFP359" s="221"/>
      <c r="SFQ359" s="221"/>
      <c r="SFR359" s="221"/>
      <c r="SFS359" s="221"/>
      <c r="SFT359" s="221"/>
      <c r="SFU359" s="221"/>
      <c r="SFV359" s="221"/>
      <c r="SFW359" s="221"/>
      <c r="SFX359" s="221"/>
      <c r="SFY359" s="221"/>
      <c r="SFZ359" s="221"/>
      <c r="SGA359" s="221"/>
      <c r="SGB359" s="221"/>
      <c r="SGC359" s="221"/>
      <c r="SGD359" s="221"/>
      <c r="SGE359" s="221"/>
      <c r="SGF359" s="221"/>
      <c r="SGG359" s="221"/>
      <c r="SGH359" s="221"/>
      <c r="SGI359" s="221"/>
      <c r="SGJ359" s="221"/>
      <c r="SGK359" s="221"/>
      <c r="SGL359" s="221"/>
      <c r="SGM359" s="221"/>
      <c r="SGN359" s="221"/>
      <c r="SGO359" s="221"/>
      <c r="SGP359" s="221"/>
      <c r="SGQ359" s="221"/>
      <c r="SGR359" s="221"/>
      <c r="SGS359" s="221"/>
      <c r="SGT359" s="221"/>
      <c r="SGU359" s="221"/>
      <c r="SGV359" s="221"/>
      <c r="SGW359" s="221"/>
      <c r="SGX359" s="221"/>
      <c r="SGY359" s="221"/>
      <c r="SGZ359" s="221"/>
      <c r="SHA359" s="221"/>
      <c r="SHB359" s="221"/>
      <c r="SHC359" s="221"/>
      <c r="SHD359" s="221"/>
      <c r="SHE359" s="221"/>
      <c r="SHF359" s="221"/>
      <c r="SHG359" s="221"/>
      <c r="SHH359" s="221"/>
      <c r="SHI359" s="221"/>
      <c r="SHJ359" s="221"/>
      <c r="SHK359" s="221"/>
      <c r="SHL359" s="221"/>
      <c r="SHM359" s="221"/>
      <c r="SHN359" s="221"/>
      <c r="SHO359" s="221"/>
      <c r="SHP359" s="221"/>
      <c r="SHQ359" s="221"/>
      <c r="SHR359" s="221"/>
      <c r="SHS359" s="221"/>
      <c r="SHT359" s="221"/>
      <c r="SHU359" s="221"/>
      <c r="SHV359" s="221"/>
      <c r="SHW359" s="221"/>
      <c r="SHX359" s="221"/>
      <c r="SHY359" s="221"/>
      <c r="SHZ359" s="221"/>
      <c r="SIA359" s="221"/>
      <c r="SIB359" s="221"/>
      <c r="SIC359" s="221"/>
      <c r="SID359" s="221"/>
      <c r="SIE359" s="221"/>
      <c r="SIF359" s="221"/>
      <c r="SIG359" s="221"/>
      <c r="SIH359" s="221"/>
      <c r="SII359" s="221"/>
      <c r="SIJ359" s="221"/>
      <c r="SIK359" s="221"/>
      <c r="SIL359" s="221"/>
      <c r="SIM359" s="221"/>
      <c r="SIN359" s="221"/>
      <c r="SIO359" s="221"/>
      <c r="SIP359" s="221"/>
      <c r="SIQ359" s="221"/>
      <c r="SIR359" s="221"/>
      <c r="SIS359" s="221"/>
      <c r="SIT359" s="221"/>
      <c r="SIU359" s="221"/>
      <c r="SIV359" s="221"/>
      <c r="SIW359" s="221"/>
      <c r="SIX359" s="221"/>
      <c r="SIY359" s="221"/>
      <c r="SIZ359" s="221"/>
      <c r="SJA359" s="221"/>
      <c r="SJB359" s="221"/>
      <c r="SJC359" s="221"/>
      <c r="SJD359" s="221"/>
      <c r="SJE359" s="221"/>
      <c r="SJF359" s="221"/>
      <c r="SJG359" s="221"/>
      <c r="SJH359" s="221"/>
      <c r="SJI359" s="221"/>
      <c r="SJJ359" s="221"/>
      <c r="SJK359" s="221"/>
      <c r="SJL359" s="221"/>
      <c r="SJM359" s="221"/>
      <c r="SJN359" s="221"/>
      <c r="SJO359" s="221"/>
      <c r="SJP359" s="221"/>
      <c r="SJQ359" s="221"/>
      <c r="SJR359" s="221"/>
      <c r="SJS359" s="221"/>
      <c r="SJT359" s="221"/>
      <c r="SJU359" s="221"/>
      <c r="SJV359" s="221"/>
      <c r="SJW359" s="221"/>
      <c r="SJX359" s="221"/>
      <c r="SJY359" s="221"/>
      <c r="SJZ359" s="221"/>
      <c r="SKA359" s="221"/>
      <c r="SKB359" s="221"/>
      <c r="SKC359" s="221"/>
      <c r="SKD359" s="221"/>
      <c r="SKE359" s="221"/>
      <c r="SKF359" s="221"/>
      <c r="SKG359" s="221"/>
      <c r="SKH359" s="221"/>
      <c r="SKI359" s="221"/>
      <c r="SKJ359" s="221"/>
      <c r="SKK359" s="221"/>
      <c r="SKL359" s="221"/>
      <c r="SKM359" s="221"/>
      <c r="SKN359" s="221"/>
      <c r="SKO359" s="221"/>
      <c r="SKP359" s="221"/>
      <c r="SKQ359" s="221"/>
      <c r="SKR359" s="221"/>
      <c r="SKS359" s="221"/>
      <c r="SKT359" s="221"/>
      <c r="SKU359" s="221"/>
      <c r="SKV359" s="221"/>
      <c r="SKW359" s="221"/>
      <c r="SKX359" s="221"/>
      <c r="SKY359" s="221"/>
      <c r="SKZ359" s="221"/>
      <c r="SLA359" s="221"/>
      <c r="SLB359" s="221"/>
      <c r="SLC359" s="221"/>
      <c r="SLD359" s="221"/>
      <c r="SLE359" s="221"/>
      <c r="SLF359" s="221"/>
      <c r="SLG359" s="221"/>
      <c r="SLH359" s="221"/>
      <c r="SLI359" s="221"/>
      <c r="SLJ359" s="221"/>
      <c r="SLK359" s="221"/>
      <c r="SLL359" s="221"/>
      <c r="SLM359" s="221"/>
      <c r="SLN359" s="221"/>
      <c r="SLO359" s="221"/>
      <c r="SLP359" s="221"/>
      <c r="SLQ359" s="221"/>
      <c r="SLR359" s="221"/>
      <c r="SLS359" s="221"/>
      <c r="SLT359" s="221"/>
      <c r="SLU359" s="221"/>
      <c r="SLV359" s="221"/>
      <c r="SLW359" s="221"/>
      <c r="SLX359" s="221"/>
      <c r="SLY359" s="221"/>
      <c r="SLZ359" s="221"/>
      <c r="SMA359" s="221"/>
      <c r="SMB359" s="221"/>
      <c r="SMC359" s="221"/>
      <c r="SMD359" s="221"/>
      <c r="SME359" s="221"/>
      <c r="SMF359" s="221"/>
      <c r="SMG359" s="221"/>
      <c r="SMH359" s="221"/>
      <c r="SMI359" s="221"/>
      <c r="SMJ359" s="221"/>
      <c r="SMK359" s="221"/>
      <c r="SML359" s="221"/>
      <c r="SMM359" s="221"/>
      <c r="SMN359" s="221"/>
      <c r="SMO359" s="221"/>
      <c r="SMP359" s="221"/>
      <c r="SMQ359" s="221"/>
      <c r="SMR359" s="221"/>
      <c r="SMS359" s="221"/>
      <c r="SMT359" s="221"/>
      <c r="SMU359" s="221"/>
      <c r="SMV359" s="221"/>
      <c r="SMW359" s="221"/>
      <c r="SMX359" s="221"/>
      <c r="SMY359" s="221"/>
      <c r="SMZ359" s="221"/>
      <c r="SNA359" s="221"/>
      <c r="SNB359" s="221"/>
      <c r="SNC359" s="221"/>
      <c r="SND359" s="221"/>
      <c r="SNE359" s="221"/>
      <c r="SNF359" s="221"/>
      <c r="SNG359" s="221"/>
      <c r="SNH359" s="221"/>
      <c r="SNI359" s="221"/>
      <c r="SNJ359" s="221"/>
      <c r="SNK359" s="221"/>
      <c r="SNL359" s="221"/>
      <c r="SNM359" s="221"/>
      <c r="SNN359" s="221"/>
      <c r="SNO359" s="221"/>
      <c r="SNP359" s="221"/>
      <c r="SNQ359" s="221"/>
      <c r="SNR359" s="221"/>
      <c r="SNS359" s="221"/>
      <c r="SNT359" s="221"/>
      <c r="SNU359" s="221"/>
      <c r="SNV359" s="221"/>
      <c r="SNW359" s="221"/>
      <c r="SNX359" s="221"/>
      <c r="SNY359" s="221"/>
      <c r="SNZ359" s="221"/>
      <c r="SOA359" s="221"/>
      <c r="SOB359" s="221"/>
      <c r="SOC359" s="221"/>
      <c r="SOD359" s="221"/>
      <c r="SOE359" s="221"/>
      <c r="SOF359" s="221"/>
      <c r="SOG359" s="221"/>
      <c r="SOH359" s="221"/>
      <c r="SOI359" s="221"/>
      <c r="SOJ359" s="221"/>
      <c r="SOK359" s="221"/>
      <c r="SOL359" s="221"/>
      <c r="SOM359" s="221"/>
      <c r="SON359" s="221"/>
      <c r="SOO359" s="221"/>
      <c r="SOP359" s="221"/>
      <c r="SOQ359" s="221"/>
      <c r="SOR359" s="221"/>
      <c r="SOS359" s="221"/>
      <c r="SOT359" s="221"/>
      <c r="SOU359" s="221"/>
      <c r="SOV359" s="221"/>
      <c r="SOW359" s="221"/>
      <c r="SOX359" s="221"/>
      <c r="SOY359" s="221"/>
      <c r="SOZ359" s="221"/>
      <c r="SPA359" s="221"/>
      <c r="SPB359" s="221"/>
      <c r="SPC359" s="221"/>
      <c r="SPD359" s="221"/>
      <c r="SPE359" s="221"/>
      <c r="SPF359" s="221"/>
      <c r="SPG359" s="221"/>
      <c r="SPH359" s="221"/>
      <c r="SPI359" s="221"/>
      <c r="SPJ359" s="221"/>
      <c r="SPK359" s="221"/>
      <c r="SPL359" s="221"/>
      <c r="SPM359" s="221"/>
      <c r="SPN359" s="221"/>
      <c r="SPO359" s="221"/>
      <c r="SPP359" s="221"/>
      <c r="SPQ359" s="221"/>
      <c r="SPR359" s="221"/>
      <c r="SPS359" s="221"/>
      <c r="SPT359" s="221"/>
      <c r="SPU359" s="221"/>
      <c r="SPV359" s="221"/>
      <c r="SPW359" s="221"/>
      <c r="SPX359" s="221"/>
      <c r="SPY359" s="221"/>
      <c r="SPZ359" s="221"/>
      <c r="SQA359" s="221"/>
      <c r="SQB359" s="221"/>
      <c r="SQC359" s="221"/>
      <c r="SQD359" s="221"/>
      <c r="SQE359" s="221"/>
      <c r="SQF359" s="221"/>
      <c r="SQG359" s="221"/>
      <c r="SQH359" s="221"/>
      <c r="SQI359" s="221"/>
      <c r="SQJ359" s="221"/>
      <c r="SQK359" s="221"/>
      <c r="SQL359" s="221"/>
      <c r="SQM359" s="221"/>
      <c r="SQN359" s="221"/>
      <c r="SQO359" s="221"/>
      <c r="SQP359" s="221"/>
      <c r="SQQ359" s="221"/>
      <c r="SQR359" s="221"/>
      <c r="SQS359" s="221"/>
      <c r="SQT359" s="221"/>
      <c r="SQU359" s="221"/>
      <c r="SQV359" s="221"/>
      <c r="SQW359" s="221"/>
      <c r="SQX359" s="221"/>
      <c r="SQY359" s="221"/>
      <c r="SQZ359" s="221"/>
      <c r="SRA359" s="221"/>
      <c r="SRB359" s="221"/>
      <c r="SRC359" s="221"/>
      <c r="SRD359" s="221"/>
      <c r="SRE359" s="221"/>
      <c r="SRF359" s="221"/>
      <c r="SRG359" s="221"/>
      <c r="SRH359" s="221"/>
      <c r="SRI359" s="221"/>
      <c r="SRJ359" s="221"/>
      <c r="SRK359" s="221"/>
      <c r="SRL359" s="221"/>
      <c r="SRM359" s="221"/>
      <c r="SRN359" s="221"/>
      <c r="SRO359" s="221"/>
      <c r="SRP359" s="221"/>
      <c r="SRQ359" s="221"/>
      <c r="SRR359" s="221"/>
      <c r="SRS359" s="221"/>
      <c r="SRT359" s="221"/>
      <c r="SRU359" s="221"/>
      <c r="SRV359" s="221"/>
      <c r="SRW359" s="221"/>
      <c r="SRX359" s="221"/>
      <c r="SRY359" s="221"/>
      <c r="SRZ359" s="221"/>
      <c r="SSA359" s="221"/>
      <c r="SSB359" s="221"/>
      <c r="SSC359" s="221"/>
      <c r="SSD359" s="221"/>
      <c r="SSE359" s="221"/>
      <c r="SSF359" s="221"/>
      <c r="SSG359" s="221"/>
      <c r="SSH359" s="221"/>
      <c r="SSI359" s="221"/>
      <c r="SSJ359" s="221"/>
      <c r="SSK359" s="221"/>
      <c r="SSL359" s="221"/>
      <c r="SSM359" s="221"/>
      <c r="SSN359" s="221"/>
      <c r="SSO359" s="221"/>
      <c r="SSP359" s="221"/>
      <c r="SSQ359" s="221"/>
      <c r="SSR359" s="221"/>
      <c r="SSS359" s="221"/>
      <c r="SST359" s="221"/>
      <c r="SSU359" s="221"/>
      <c r="SSV359" s="221"/>
      <c r="SSW359" s="221"/>
      <c r="SSX359" s="221"/>
      <c r="SSY359" s="221"/>
      <c r="SSZ359" s="221"/>
      <c r="STA359" s="221"/>
      <c r="STB359" s="221"/>
      <c r="STC359" s="221"/>
      <c r="STD359" s="221"/>
      <c r="STE359" s="221"/>
      <c r="STF359" s="221"/>
      <c r="STG359" s="221"/>
      <c r="STH359" s="221"/>
      <c r="STI359" s="221"/>
      <c r="STJ359" s="221"/>
      <c r="STK359" s="221"/>
      <c r="STL359" s="221"/>
      <c r="STM359" s="221"/>
      <c r="STN359" s="221"/>
      <c r="STO359" s="221"/>
      <c r="STP359" s="221"/>
      <c r="STQ359" s="221"/>
      <c r="STR359" s="221"/>
      <c r="STS359" s="221"/>
      <c r="STT359" s="221"/>
      <c r="STU359" s="221"/>
      <c r="STV359" s="221"/>
      <c r="STW359" s="221"/>
      <c r="STX359" s="221"/>
      <c r="STY359" s="221"/>
      <c r="STZ359" s="221"/>
      <c r="SUA359" s="221"/>
      <c r="SUB359" s="221"/>
      <c r="SUC359" s="221"/>
      <c r="SUD359" s="221"/>
      <c r="SUE359" s="221"/>
      <c r="SUF359" s="221"/>
      <c r="SUG359" s="221"/>
      <c r="SUH359" s="221"/>
      <c r="SUI359" s="221"/>
      <c r="SUJ359" s="221"/>
      <c r="SUK359" s="221"/>
      <c r="SUL359" s="221"/>
      <c r="SUM359" s="221"/>
      <c r="SUN359" s="221"/>
      <c r="SUO359" s="221"/>
      <c r="SUP359" s="221"/>
      <c r="SUQ359" s="221"/>
      <c r="SUR359" s="221"/>
      <c r="SUS359" s="221"/>
      <c r="SUT359" s="221"/>
      <c r="SUU359" s="221"/>
      <c r="SUV359" s="221"/>
      <c r="SUW359" s="221"/>
      <c r="SUX359" s="221"/>
      <c r="SUY359" s="221"/>
      <c r="SUZ359" s="221"/>
      <c r="SVA359" s="221"/>
      <c r="SVB359" s="221"/>
      <c r="SVC359" s="221"/>
      <c r="SVD359" s="221"/>
      <c r="SVE359" s="221"/>
      <c r="SVF359" s="221"/>
      <c r="SVG359" s="221"/>
      <c r="SVH359" s="221"/>
      <c r="SVI359" s="221"/>
      <c r="SVJ359" s="221"/>
      <c r="SVK359" s="221"/>
      <c r="SVL359" s="221"/>
      <c r="SVM359" s="221"/>
      <c r="SVN359" s="221"/>
      <c r="SVO359" s="221"/>
      <c r="SVP359" s="221"/>
      <c r="SVQ359" s="221"/>
      <c r="SVR359" s="221"/>
      <c r="SVS359" s="221"/>
      <c r="SVT359" s="221"/>
      <c r="SVU359" s="221"/>
      <c r="SVV359" s="221"/>
      <c r="SVW359" s="221"/>
      <c r="SVX359" s="221"/>
      <c r="SVY359" s="221"/>
      <c r="SVZ359" s="221"/>
      <c r="SWA359" s="221"/>
      <c r="SWB359" s="221"/>
      <c r="SWC359" s="221"/>
      <c r="SWD359" s="221"/>
      <c r="SWE359" s="221"/>
      <c r="SWF359" s="221"/>
      <c r="SWG359" s="221"/>
      <c r="SWH359" s="221"/>
      <c r="SWI359" s="221"/>
      <c r="SWJ359" s="221"/>
      <c r="SWK359" s="221"/>
      <c r="SWL359" s="221"/>
      <c r="SWM359" s="221"/>
      <c r="SWN359" s="221"/>
      <c r="SWO359" s="221"/>
      <c r="SWP359" s="221"/>
      <c r="SWQ359" s="221"/>
      <c r="SWR359" s="221"/>
      <c r="SWS359" s="221"/>
      <c r="SWT359" s="221"/>
      <c r="SWU359" s="221"/>
      <c r="SWV359" s="221"/>
      <c r="SWW359" s="221"/>
      <c r="SWX359" s="221"/>
      <c r="SWY359" s="221"/>
      <c r="SWZ359" s="221"/>
      <c r="SXA359" s="221"/>
      <c r="SXB359" s="221"/>
      <c r="SXC359" s="221"/>
      <c r="SXD359" s="221"/>
      <c r="SXE359" s="221"/>
      <c r="SXF359" s="221"/>
      <c r="SXG359" s="221"/>
      <c r="SXH359" s="221"/>
      <c r="SXI359" s="221"/>
      <c r="SXJ359" s="221"/>
      <c r="SXK359" s="221"/>
      <c r="SXL359" s="221"/>
      <c r="SXM359" s="221"/>
      <c r="SXN359" s="221"/>
      <c r="SXO359" s="221"/>
      <c r="SXP359" s="221"/>
      <c r="SXQ359" s="221"/>
      <c r="SXR359" s="221"/>
      <c r="SXS359" s="221"/>
      <c r="SXT359" s="221"/>
      <c r="SXU359" s="221"/>
      <c r="SXV359" s="221"/>
      <c r="SXW359" s="221"/>
      <c r="SXX359" s="221"/>
      <c r="SXY359" s="221"/>
      <c r="SXZ359" s="221"/>
      <c r="SYA359" s="221"/>
      <c r="SYB359" s="221"/>
      <c r="SYC359" s="221"/>
      <c r="SYD359" s="221"/>
      <c r="SYE359" s="221"/>
      <c r="SYF359" s="221"/>
      <c r="SYG359" s="221"/>
      <c r="SYH359" s="221"/>
      <c r="SYI359" s="221"/>
      <c r="SYJ359" s="221"/>
      <c r="SYK359" s="221"/>
      <c r="SYL359" s="221"/>
      <c r="SYM359" s="221"/>
      <c r="SYN359" s="221"/>
      <c r="SYO359" s="221"/>
      <c r="SYP359" s="221"/>
      <c r="SYQ359" s="221"/>
      <c r="SYR359" s="221"/>
      <c r="SYS359" s="221"/>
      <c r="SYT359" s="221"/>
      <c r="SYU359" s="221"/>
      <c r="SYV359" s="221"/>
      <c r="SYW359" s="221"/>
      <c r="SYX359" s="221"/>
      <c r="SYY359" s="221"/>
      <c r="SYZ359" s="221"/>
      <c r="SZA359" s="221"/>
      <c r="SZB359" s="221"/>
      <c r="SZC359" s="221"/>
      <c r="SZD359" s="221"/>
      <c r="SZE359" s="221"/>
      <c r="SZF359" s="221"/>
      <c r="SZG359" s="221"/>
      <c r="SZH359" s="221"/>
      <c r="SZI359" s="221"/>
      <c r="SZJ359" s="221"/>
      <c r="SZK359" s="221"/>
      <c r="SZL359" s="221"/>
      <c r="SZM359" s="221"/>
      <c r="SZN359" s="221"/>
      <c r="SZO359" s="221"/>
      <c r="SZP359" s="221"/>
      <c r="SZQ359" s="221"/>
      <c r="SZR359" s="221"/>
      <c r="SZS359" s="221"/>
      <c r="SZT359" s="221"/>
      <c r="SZU359" s="221"/>
      <c r="SZV359" s="221"/>
      <c r="SZW359" s="221"/>
      <c r="SZX359" s="221"/>
      <c r="SZY359" s="221"/>
      <c r="SZZ359" s="221"/>
      <c r="TAA359" s="221"/>
      <c r="TAB359" s="221"/>
      <c r="TAC359" s="221"/>
      <c r="TAD359" s="221"/>
      <c r="TAE359" s="221"/>
      <c r="TAF359" s="221"/>
      <c r="TAG359" s="221"/>
      <c r="TAH359" s="221"/>
      <c r="TAI359" s="221"/>
      <c r="TAJ359" s="221"/>
      <c r="TAK359" s="221"/>
      <c r="TAL359" s="221"/>
      <c r="TAM359" s="221"/>
      <c r="TAN359" s="221"/>
      <c r="TAO359" s="221"/>
      <c r="TAP359" s="221"/>
      <c r="TAQ359" s="221"/>
      <c r="TAR359" s="221"/>
      <c r="TAS359" s="221"/>
      <c r="TAT359" s="221"/>
      <c r="TAU359" s="221"/>
      <c r="TAV359" s="221"/>
      <c r="TAW359" s="221"/>
      <c r="TAX359" s="221"/>
      <c r="TAY359" s="221"/>
      <c r="TAZ359" s="221"/>
      <c r="TBA359" s="221"/>
      <c r="TBB359" s="221"/>
      <c r="TBC359" s="221"/>
      <c r="TBD359" s="221"/>
      <c r="TBE359" s="221"/>
      <c r="TBF359" s="221"/>
      <c r="TBG359" s="221"/>
      <c r="TBH359" s="221"/>
      <c r="TBI359" s="221"/>
      <c r="TBJ359" s="221"/>
      <c r="TBK359" s="221"/>
      <c r="TBL359" s="221"/>
      <c r="TBM359" s="221"/>
      <c r="TBN359" s="221"/>
      <c r="TBO359" s="221"/>
      <c r="TBP359" s="221"/>
      <c r="TBQ359" s="221"/>
      <c r="TBR359" s="221"/>
      <c r="TBS359" s="221"/>
      <c r="TBT359" s="221"/>
      <c r="TBU359" s="221"/>
      <c r="TBV359" s="221"/>
      <c r="TBW359" s="221"/>
      <c r="TBX359" s="221"/>
      <c r="TBY359" s="221"/>
      <c r="TBZ359" s="221"/>
      <c r="TCA359" s="221"/>
      <c r="TCB359" s="221"/>
      <c r="TCC359" s="221"/>
      <c r="TCD359" s="221"/>
      <c r="TCE359" s="221"/>
      <c r="TCF359" s="221"/>
      <c r="TCG359" s="221"/>
      <c r="TCH359" s="221"/>
      <c r="TCI359" s="221"/>
      <c r="TCJ359" s="221"/>
      <c r="TCK359" s="221"/>
      <c r="TCL359" s="221"/>
      <c r="TCM359" s="221"/>
      <c r="TCN359" s="221"/>
      <c r="TCO359" s="221"/>
      <c r="TCP359" s="221"/>
      <c r="TCQ359" s="221"/>
      <c r="TCR359" s="221"/>
      <c r="TCS359" s="221"/>
      <c r="TCT359" s="221"/>
      <c r="TCU359" s="221"/>
      <c r="TCV359" s="221"/>
      <c r="TCW359" s="221"/>
      <c r="TCX359" s="221"/>
      <c r="TCY359" s="221"/>
      <c r="TCZ359" s="221"/>
      <c r="TDA359" s="221"/>
      <c r="TDB359" s="221"/>
      <c r="TDC359" s="221"/>
      <c r="TDD359" s="221"/>
      <c r="TDE359" s="221"/>
      <c r="TDF359" s="221"/>
      <c r="TDG359" s="221"/>
      <c r="TDH359" s="221"/>
      <c r="TDI359" s="221"/>
      <c r="TDJ359" s="221"/>
      <c r="TDK359" s="221"/>
      <c r="TDL359" s="221"/>
      <c r="TDM359" s="221"/>
      <c r="TDN359" s="221"/>
      <c r="TDO359" s="221"/>
      <c r="TDP359" s="221"/>
      <c r="TDQ359" s="221"/>
      <c r="TDR359" s="221"/>
      <c r="TDS359" s="221"/>
      <c r="TDT359" s="221"/>
      <c r="TDU359" s="221"/>
      <c r="TDV359" s="221"/>
      <c r="TDW359" s="221"/>
      <c r="TDX359" s="221"/>
      <c r="TDY359" s="221"/>
      <c r="TDZ359" s="221"/>
      <c r="TEA359" s="221"/>
      <c r="TEB359" s="221"/>
      <c r="TEC359" s="221"/>
      <c r="TED359" s="221"/>
      <c r="TEE359" s="221"/>
      <c r="TEF359" s="221"/>
      <c r="TEG359" s="221"/>
      <c r="TEH359" s="221"/>
      <c r="TEI359" s="221"/>
      <c r="TEJ359" s="221"/>
      <c r="TEK359" s="221"/>
      <c r="TEL359" s="221"/>
      <c r="TEM359" s="221"/>
      <c r="TEN359" s="221"/>
      <c r="TEO359" s="221"/>
      <c r="TEP359" s="221"/>
      <c r="TEQ359" s="221"/>
      <c r="TER359" s="221"/>
      <c r="TES359" s="221"/>
      <c r="TET359" s="221"/>
      <c r="TEU359" s="221"/>
      <c r="TEV359" s="221"/>
      <c r="TEW359" s="221"/>
      <c r="TEX359" s="221"/>
      <c r="TEY359" s="221"/>
      <c r="TEZ359" s="221"/>
      <c r="TFA359" s="221"/>
      <c r="TFB359" s="221"/>
      <c r="TFC359" s="221"/>
      <c r="TFD359" s="221"/>
      <c r="TFE359" s="221"/>
      <c r="TFF359" s="221"/>
      <c r="TFG359" s="221"/>
      <c r="TFH359" s="221"/>
      <c r="TFI359" s="221"/>
      <c r="TFJ359" s="221"/>
      <c r="TFK359" s="221"/>
      <c r="TFL359" s="221"/>
      <c r="TFM359" s="221"/>
      <c r="TFN359" s="221"/>
      <c r="TFO359" s="221"/>
      <c r="TFP359" s="221"/>
      <c r="TFQ359" s="221"/>
      <c r="TFR359" s="221"/>
      <c r="TFS359" s="221"/>
      <c r="TFT359" s="221"/>
      <c r="TFU359" s="221"/>
      <c r="TFV359" s="221"/>
      <c r="TFW359" s="221"/>
      <c r="TFX359" s="221"/>
      <c r="TFY359" s="221"/>
      <c r="TFZ359" s="221"/>
      <c r="TGA359" s="221"/>
      <c r="TGB359" s="221"/>
      <c r="TGC359" s="221"/>
      <c r="TGD359" s="221"/>
      <c r="TGE359" s="221"/>
      <c r="TGF359" s="221"/>
      <c r="TGG359" s="221"/>
      <c r="TGH359" s="221"/>
      <c r="TGI359" s="221"/>
      <c r="TGJ359" s="221"/>
      <c r="TGK359" s="221"/>
      <c r="TGL359" s="221"/>
      <c r="TGM359" s="221"/>
      <c r="TGN359" s="221"/>
      <c r="TGO359" s="221"/>
      <c r="TGP359" s="221"/>
      <c r="TGQ359" s="221"/>
      <c r="TGR359" s="221"/>
      <c r="TGS359" s="221"/>
      <c r="TGT359" s="221"/>
      <c r="TGU359" s="221"/>
      <c r="TGV359" s="221"/>
      <c r="TGW359" s="221"/>
      <c r="TGX359" s="221"/>
      <c r="TGY359" s="221"/>
      <c r="TGZ359" s="221"/>
      <c r="THA359" s="221"/>
      <c r="THB359" s="221"/>
      <c r="THC359" s="221"/>
      <c r="THD359" s="221"/>
      <c r="THE359" s="221"/>
      <c r="THF359" s="221"/>
      <c r="THG359" s="221"/>
      <c r="THH359" s="221"/>
      <c r="THI359" s="221"/>
      <c r="THJ359" s="221"/>
      <c r="THK359" s="221"/>
      <c r="THL359" s="221"/>
      <c r="THM359" s="221"/>
      <c r="THN359" s="221"/>
      <c r="THO359" s="221"/>
      <c r="THP359" s="221"/>
      <c r="THQ359" s="221"/>
      <c r="THR359" s="221"/>
      <c r="THS359" s="221"/>
      <c r="THT359" s="221"/>
      <c r="THU359" s="221"/>
      <c r="THV359" s="221"/>
      <c r="THW359" s="221"/>
      <c r="THX359" s="221"/>
      <c r="THY359" s="221"/>
      <c r="THZ359" s="221"/>
      <c r="TIA359" s="221"/>
      <c r="TIB359" s="221"/>
      <c r="TIC359" s="221"/>
      <c r="TID359" s="221"/>
      <c r="TIE359" s="221"/>
      <c r="TIF359" s="221"/>
      <c r="TIG359" s="221"/>
      <c r="TIH359" s="221"/>
      <c r="TII359" s="221"/>
      <c r="TIJ359" s="221"/>
      <c r="TIK359" s="221"/>
      <c r="TIL359" s="221"/>
      <c r="TIM359" s="221"/>
      <c r="TIN359" s="221"/>
      <c r="TIO359" s="221"/>
      <c r="TIP359" s="221"/>
      <c r="TIQ359" s="221"/>
      <c r="TIR359" s="221"/>
      <c r="TIS359" s="221"/>
      <c r="TIT359" s="221"/>
      <c r="TIU359" s="221"/>
      <c r="TIV359" s="221"/>
      <c r="TIW359" s="221"/>
      <c r="TIX359" s="221"/>
      <c r="TIY359" s="221"/>
      <c r="TIZ359" s="221"/>
      <c r="TJA359" s="221"/>
      <c r="TJB359" s="221"/>
      <c r="TJC359" s="221"/>
      <c r="TJD359" s="221"/>
      <c r="TJE359" s="221"/>
      <c r="TJF359" s="221"/>
      <c r="TJG359" s="221"/>
      <c r="TJH359" s="221"/>
      <c r="TJI359" s="221"/>
      <c r="TJJ359" s="221"/>
      <c r="TJK359" s="221"/>
      <c r="TJL359" s="221"/>
      <c r="TJM359" s="221"/>
      <c r="TJN359" s="221"/>
      <c r="TJO359" s="221"/>
      <c r="TJP359" s="221"/>
      <c r="TJQ359" s="221"/>
      <c r="TJR359" s="221"/>
      <c r="TJS359" s="221"/>
      <c r="TJT359" s="221"/>
      <c r="TJU359" s="221"/>
      <c r="TJV359" s="221"/>
      <c r="TJW359" s="221"/>
      <c r="TJX359" s="221"/>
      <c r="TJY359" s="221"/>
      <c r="TJZ359" s="221"/>
      <c r="TKA359" s="221"/>
      <c r="TKB359" s="221"/>
      <c r="TKC359" s="221"/>
      <c r="TKD359" s="221"/>
      <c r="TKE359" s="221"/>
      <c r="TKF359" s="221"/>
      <c r="TKG359" s="221"/>
      <c r="TKH359" s="221"/>
      <c r="TKI359" s="221"/>
      <c r="TKJ359" s="221"/>
      <c r="TKK359" s="221"/>
      <c r="TKL359" s="221"/>
      <c r="TKM359" s="221"/>
      <c r="TKN359" s="221"/>
      <c r="TKO359" s="221"/>
      <c r="TKP359" s="221"/>
      <c r="TKQ359" s="221"/>
      <c r="TKR359" s="221"/>
      <c r="TKS359" s="221"/>
      <c r="TKT359" s="221"/>
      <c r="TKU359" s="221"/>
      <c r="TKV359" s="221"/>
      <c r="TKW359" s="221"/>
      <c r="TKX359" s="221"/>
      <c r="TKY359" s="221"/>
      <c r="TKZ359" s="221"/>
      <c r="TLA359" s="221"/>
      <c r="TLB359" s="221"/>
      <c r="TLC359" s="221"/>
      <c r="TLD359" s="221"/>
      <c r="TLE359" s="221"/>
      <c r="TLF359" s="221"/>
      <c r="TLG359" s="221"/>
      <c r="TLH359" s="221"/>
      <c r="TLI359" s="221"/>
      <c r="TLJ359" s="221"/>
      <c r="TLK359" s="221"/>
      <c r="TLL359" s="221"/>
      <c r="TLM359" s="221"/>
      <c r="TLN359" s="221"/>
      <c r="TLO359" s="221"/>
      <c r="TLP359" s="221"/>
      <c r="TLQ359" s="221"/>
      <c r="TLR359" s="221"/>
      <c r="TLS359" s="221"/>
      <c r="TLT359" s="221"/>
      <c r="TLU359" s="221"/>
      <c r="TLV359" s="221"/>
      <c r="TLW359" s="221"/>
      <c r="TLX359" s="221"/>
      <c r="TLY359" s="221"/>
      <c r="TLZ359" s="221"/>
      <c r="TMA359" s="221"/>
      <c r="TMB359" s="221"/>
      <c r="TMC359" s="221"/>
      <c r="TMD359" s="221"/>
      <c r="TME359" s="221"/>
      <c r="TMF359" s="221"/>
      <c r="TMG359" s="221"/>
      <c r="TMH359" s="221"/>
      <c r="TMI359" s="221"/>
      <c r="TMJ359" s="221"/>
      <c r="TMK359" s="221"/>
      <c r="TML359" s="221"/>
      <c r="TMM359" s="221"/>
      <c r="TMN359" s="221"/>
      <c r="TMO359" s="221"/>
      <c r="TMP359" s="221"/>
      <c r="TMQ359" s="221"/>
      <c r="TMR359" s="221"/>
      <c r="TMS359" s="221"/>
      <c r="TMT359" s="221"/>
      <c r="TMU359" s="221"/>
      <c r="TMV359" s="221"/>
      <c r="TMW359" s="221"/>
      <c r="TMX359" s="221"/>
      <c r="TMY359" s="221"/>
      <c r="TMZ359" s="221"/>
      <c r="TNA359" s="221"/>
      <c r="TNB359" s="221"/>
      <c r="TNC359" s="221"/>
      <c r="TND359" s="221"/>
      <c r="TNE359" s="221"/>
      <c r="TNF359" s="221"/>
      <c r="TNG359" s="221"/>
      <c r="TNH359" s="221"/>
      <c r="TNI359" s="221"/>
      <c r="TNJ359" s="221"/>
      <c r="TNK359" s="221"/>
      <c r="TNL359" s="221"/>
      <c r="TNM359" s="221"/>
      <c r="TNN359" s="221"/>
      <c r="TNO359" s="221"/>
      <c r="TNP359" s="221"/>
      <c r="TNQ359" s="221"/>
      <c r="TNR359" s="221"/>
      <c r="TNS359" s="221"/>
      <c r="TNT359" s="221"/>
      <c r="TNU359" s="221"/>
      <c r="TNV359" s="221"/>
      <c r="TNW359" s="221"/>
      <c r="TNX359" s="221"/>
      <c r="TNY359" s="221"/>
      <c r="TNZ359" s="221"/>
      <c r="TOA359" s="221"/>
      <c r="TOB359" s="221"/>
      <c r="TOC359" s="221"/>
      <c r="TOD359" s="221"/>
      <c r="TOE359" s="221"/>
      <c r="TOF359" s="221"/>
      <c r="TOG359" s="221"/>
      <c r="TOH359" s="221"/>
      <c r="TOI359" s="221"/>
      <c r="TOJ359" s="221"/>
      <c r="TOK359" s="221"/>
      <c r="TOL359" s="221"/>
      <c r="TOM359" s="221"/>
      <c r="TON359" s="221"/>
      <c r="TOO359" s="221"/>
      <c r="TOP359" s="221"/>
      <c r="TOQ359" s="221"/>
      <c r="TOR359" s="221"/>
      <c r="TOS359" s="221"/>
      <c r="TOT359" s="221"/>
      <c r="TOU359" s="221"/>
      <c r="TOV359" s="221"/>
      <c r="TOW359" s="221"/>
      <c r="TOX359" s="221"/>
      <c r="TOY359" s="221"/>
      <c r="TOZ359" s="221"/>
      <c r="TPA359" s="221"/>
      <c r="TPB359" s="221"/>
      <c r="TPC359" s="221"/>
      <c r="TPD359" s="221"/>
      <c r="TPE359" s="221"/>
      <c r="TPF359" s="221"/>
      <c r="TPG359" s="221"/>
      <c r="TPH359" s="221"/>
      <c r="TPI359" s="221"/>
      <c r="TPJ359" s="221"/>
      <c r="TPK359" s="221"/>
      <c r="TPL359" s="221"/>
      <c r="TPM359" s="221"/>
      <c r="TPN359" s="221"/>
      <c r="TPO359" s="221"/>
      <c r="TPP359" s="221"/>
      <c r="TPQ359" s="221"/>
      <c r="TPR359" s="221"/>
      <c r="TPS359" s="221"/>
      <c r="TPT359" s="221"/>
      <c r="TPU359" s="221"/>
      <c r="TPV359" s="221"/>
      <c r="TPW359" s="221"/>
      <c r="TPX359" s="221"/>
      <c r="TPY359" s="221"/>
      <c r="TPZ359" s="221"/>
      <c r="TQA359" s="221"/>
      <c r="TQB359" s="221"/>
      <c r="TQC359" s="221"/>
      <c r="TQD359" s="221"/>
      <c r="TQE359" s="221"/>
      <c r="TQF359" s="221"/>
      <c r="TQG359" s="221"/>
      <c r="TQH359" s="221"/>
      <c r="TQI359" s="221"/>
      <c r="TQJ359" s="221"/>
      <c r="TQK359" s="221"/>
      <c r="TQL359" s="221"/>
      <c r="TQM359" s="221"/>
      <c r="TQN359" s="221"/>
      <c r="TQO359" s="221"/>
      <c r="TQP359" s="221"/>
      <c r="TQQ359" s="221"/>
      <c r="TQR359" s="221"/>
      <c r="TQS359" s="221"/>
      <c r="TQT359" s="221"/>
      <c r="TQU359" s="221"/>
      <c r="TQV359" s="221"/>
      <c r="TQW359" s="221"/>
      <c r="TQX359" s="221"/>
      <c r="TQY359" s="221"/>
      <c r="TQZ359" s="221"/>
      <c r="TRA359" s="221"/>
      <c r="TRB359" s="221"/>
      <c r="TRC359" s="221"/>
      <c r="TRD359" s="221"/>
      <c r="TRE359" s="221"/>
      <c r="TRF359" s="221"/>
      <c r="TRG359" s="221"/>
      <c r="TRH359" s="221"/>
      <c r="TRI359" s="221"/>
      <c r="TRJ359" s="221"/>
      <c r="TRK359" s="221"/>
      <c r="TRL359" s="221"/>
      <c r="TRM359" s="221"/>
      <c r="TRN359" s="221"/>
      <c r="TRO359" s="221"/>
      <c r="TRP359" s="221"/>
      <c r="TRQ359" s="221"/>
      <c r="TRR359" s="221"/>
      <c r="TRS359" s="221"/>
      <c r="TRT359" s="221"/>
      <c r="TRU359" s="221"/>
      <c r="TRV359" s="221"/>
      <c r="TRW359" s="221"/>
      <c r="TRX359" s="221"/>
      <c r="TRY359" s="221"/>
      <c r="TRZ359" s="221"/>
      <c r="TSA359" s="221"/>
      <c r="TSB359" s="221"/>
      <c r="TSC359" s="221"/>
      <c r="TSD359" s="221"/>
      <c r="TSE359" s="221"/>
      <c r="TSF359" s="221"/>
      <c r="TSG359" s="221"/>
      <c r="TSH359" s="221"/>
      <c r="TSI359" s="221"/>
      <c r="TSJ359" s="221"/>
      <c r="TSK359" s="221"/>
      <c r="TSL359" s="221"/>
      <c r="TSM359" s="221"/>
      <c r="TSN359" s="221"/>
      <c r="TSO359" s="221"/>
      <c r="TSP359" s="221"/>
      <c r="TSQ359" s="221"/>
      <c r="TSR359" s="221"/>
      <c r="TSS359" s="221"/>
      <c r="TST359" s="221"/>
      <c r="TSU359" s="221"/>
      <c r="TSV359" s="221"/>
      <c r="TSW359" s="221"/>
      <c r="TSX359" s="221"/>
      <c r="TSY359" s="221"/>
      <c r="TSZ359" s="221"/>
      <c r="TTA359" s="221"/>
      <c r="TTB359" s="221"/>
      <c r="TTC359" s="221"/>
      <c r="TTD359" s="221"/>
      <c r="TTE359" s="221"/>
      <c r="TTF359" s="221"/>
      <c r="TTG359" s="221"/>
      <c r="TTH359" s="221"/>
      <c r="TTI359" s="221"/>
      <c r="TTJ359" s="221"/>
      <c r="TTK359" s="221"/>
      <c r="TTL359" s="221"/>
      <c r="TTM359" s="221"/>
      <c r="TTN359" s="221"/>
      <c r="TTO359" s="221"/>
      <c r="TTP359" s="221"/>
      <c r="TTQ359" s="221"/>
      <c r="TTR359" s="221"/>
      <c r="TTS359" s="221"/>
      <c r="TTT359" s="221"/>
      <c r="TTU359" s="221"/>
      <c r="TTV359" s="221"/>
      <c r="TTW359" s="221"/>
      <c r="TTX359" s="221"/>
      <c r="TTY359" s="221"/>
      <c r="TTZ359" s="221"/>
      <c r="TUA359" s="221"/>
      <c r="TUB359" s="221"/>
      <c r="TUC359" s="221"/>
      <c r="TUD359" s="221"/>
      <c r="TUE359" s="221"/>
      <c r="TUF359" s="221"/>
      <c r="TUG359" s="221"/>
      <c r="TUH359" s="221"/>
      <c r="TUI359" s="221"/>
      <c r="TUJ359" s="221"/>
      <c r="TUK359" s="221"/>
      <c r="TUL359" s="221"/>
      <c r="TUM359" s="221"/>
      <c r="TUN359" s="221"/>
      <c r="TUO359" s="221"/>
      <c r="TUP359" s="221"/>
      <c r="TUQ359" s="221"/>
      <c r="TUR359" s="221"/>
      <c r="TUS359" s="221"/>
      <c r="TUT359" s="221"/>
      <c r="TUU359" s="221"/>
      <c r="TUV359" s="221"/>
      <c r="TUW359" s="221"/>
      <c r="TUX359" s="221"/>
      <c r="TUY359" s="221"/>
      <c r="TUZ359" s="221"/>
      <c r="TVA359" s="221"/>
      <c r="TVB359" s="221"/>
      <c r="TVC359" s="221"/>
      <c r="TVD359" s="221"/>
      <c r="TVE359" s="221"/>
      <c r="TVF359" s="221"/>
      <c r="TVG359" s="221"/>
      <c r="TVH359" s="221"/>
      <c r="TVI359" s="221"/>
      <c r="TVJ359" s="221"/>
      <c r="TVK359" s="221"/>
      <c r="TVL359" s="221"/>
      <c r="TVM359" s="221"/>
      <c r="TVN359" s="221"/>
      <c r="TVO359" s="221"/>
      <c r="TVP359" s="221"/>
      <c r="TVQ359" s="221"/>
      <c r="TVR359" s="221"/>
      <c r="TVS359" s="221"/>
      <c r="TVT359" s="221"/>
      <c r="TVU359" s="221"/>
      <c r="TVV359" s="221"/>
      <c r="TVW359" s="221"/>
      <c r="TVX359" s="221"/>
      <c r="TVY359" s="221"/>
      <c r="TVZ359" s="221"/>
      <c r="TWA359" s="221"/>
      <c r="TWB359" s="221"/>
      <c r="TWC359" s="221"/>
      <c r="TWD359" s="221"/>
      <c r="TWE359" s="221"/>
      <c r="TWF359" s="221"/>
      <c r="TWG359" s="221"/>
      <c r="TWH359" s="221"/>
      <c r="TWI359" s="221"/>
      <c r="TWJ359" s="221"/>
      <c r="TWK359" s="221"/>
      <c r="TWL359" s="221"/>
      <c r="TWM359" s="221"/>
      <c r="TWN359" s="221"/>
      <c r="TWO359" s="221"/>
      <c r="TWP359" s="221"/>
      <c r="TWQ359" s="221"/>
      <c r="TWR359" s="221"/>
      <c r="TWS359" s="221"/>
      <c r="TWT359" s="221"/>
      <c r="TWU359" s="221"/>
      <c r="TWV359" s="221"/>
      <c r="TWW359" s="221"/>
      <c r="TWX359" s="221"/>
      <c r="TWY359" s="221"/>
      <c r="TWZ359" s="221"/>
      <c r="TXA359" s="221"/>
      <c r="TXB359" s="221"/>
      <c r="TXC359" s="221"/>
      <c r="TXD359" s="221"/>
      <c r="TXE359" s="221"/>
      <c r="TXF359" s="221"/>
      <c r="TXG359" s="221"/>
      <c r="TXH359" s="221"/>
      <c r="TXI359" s="221"/>
      <c r="TXJ359" s="221"/>
      <c r="TXK359" s="221"/>
      <c r="TXL359" s="221"/>
      <c r="TXM359" s="221"/>
      <c r="TXN359" s="221"/>
      <c r="TXO359" s="221"/>
      <c r="TXP359" s="221"/>
      <c r="TXQ359" s="221"/>
      <c r="TXR359" s="221"/>
      <c r="TXS359" s="221"/>
      <c r="TXT359" s="221"/>
      <c r="TXU359" s="221"/>
      <c r="TXV359" s="221"/>
      <c r="TXW359" s="221"/>
      <c r="TXX359" s="221"/>
      <c r="TXY359" s="221"/>
      <c r="TXZ359" s="221"/>
      <c r="TYA359" s="221"/>
      <c r="TYB359" s="221"/>
      <c r="TYC359" s="221"/>
      <c r="TYD359" s="221"/>
      <c r="TYE359" s="221"/>
      <c r="TYF359" s="221"/>
      <c r="TYG359" s="221"/>
      <c r="TYH359" s="221"/>
      <c r="TYI359" s="221"/>
      <c r="TYJ359" s="221"/>
      <c r="TYK359" s="221"/>
      <c r="TYL359" s="221"/>
      <c r="TYM359" s="221"/>
      <c r="TYN359" s="221"/>
      <c r="TYO359" s="221"/>
      <c r="TYP359" s="221"/>
      <c r="TYQ359" s="221"/>
      <c r="TYR359" s="221"/>
      <c r="TYS359" s="221"/>
      <c r="TYT359" s="221"/>
      <c r="TYU359" s="221"/>
      <c r="TYV359" s="221"/>
      <c r="TYW359" s="221"/>
      <c r="TYX359" s="221"/>
      <c r="TYY359" s="221"/>
      <c r="TYZ359" s="221"/>
      <c r="TZA359" s="221"/>
      <c r="TZB359" s="221"/>
      <c r="TZC359" s="221"/>
      <c r="TZD359" s="221"/>
      <c r="TZE359" s="221"/>
      <c r="TZF359" s="221"/>
      <c r="TZG359" s="221"/>
      <c r="TZH359" s="221"/>
      <c r="TZI359" s="221"/>
      <c r="TZJ359" s="221"/>
      <c r="TZK359" s="221"/>
      <c r="TZL359" s="221"/>
      <c r="TZM359" s="221"/>
      <c r="TZN359" s="221"/>
      <c r="TZO359" s="221"/>
      <c r="TZP359" s="221"/>
      <c r="TZQ359" s="221"/>
      <c r="TZR359" s="221"/>
      <c r="TZS359" s="221"/>
      <c r="TZT359" s="221"/>
      <c r="TZU359" s="221"/>
      <c r="TZV359" s="221"/>
      <c r="TZW359" s="221"/>
      <c r="TZX359" s="221"/>
      <c r="TZY359" s="221"/>
      <c r="TZZ359" s="221"/>
      <c r="UAA359" s="221"/>
      <c r="UAB359" s="221"/>
      <c r="UAC359" s="221"/>
      <c r="UAD359" s="221"/>
      <c r="UAE359" s="221"/>
      <c r="UAF359" s="221"/>
      <c r="UAG359" s="221"/>
      <c r="UAH359" s="221"/>
      <c r="UAI359" s="221"/>
      <c r="UAJ359" s="221"/>
      <c r="UAK359" s="221"/>
      <c r="UAL359" s="221"/>
      <c r="UAM359" s="221"/>
      <c r="UAN359" s="221"/>
      <c r="UAO359" s="221"/>
      <c r="UAP359" s="221"/>
      <c r="UAQ359" s="221"/>
      <c r="UAR359" s="221"/>
      <c r="UAS359" s="221"/>
      <c r="UAT359" s="221"/>
      <c r="UAU359" s="221"/>
      <c r="UAV359" s="221"/>
      <c r="UAW359" s="221"/>
      <c r="UAX359" s="221"/>
      <c r="UAY359" s="221"/>
      <c r="UAZ359" s="221"/>
      <c r="UBA359" s="221"/>
      <c r="UBB359" s="221"/>
      <c r="UBC359" s="221"/>
      <c r="UBD359" s="221"/>
      <c r="UBE359" s="221"/>
      <c r="UBF359" s="221"/>
      <c r="UBG359" s="221"/>
      <c r="UBH359" s="221"/>
      <c r="UBI359" s="221"/>
      <c r="UBJ359" s="221"/>
      <c r="UBK359" s="221"/>
      <c r="UBL359" s="221"/>
      <c r="UBM359" s="221"/>
      <c r="UBN359" s="221"/>
      <c r="UBO359" s="221"/>
      <c r="UBP359" s="221"/>
      <c r="UBQ359" s="221"/>
      <c r="UBR359" s="221"/>
      <c r="UBS359" s="221"/>
      <c r="UBT359" s="221"/>
      <c r="UBU359" s="221"/>
      <c r="UBV359" s="221"/>
      <c r="UBW359" s="221"/>
      <c r="UBX359" s="221"/>
      <c r="UBY359" s="221"/>
      <c r="UBZ359" s="221"/>
      <c r="UCA359" s="221"/>
      <c r="UCB359" s="221"/>
      <c r="UCC359" s="221"/>
      <c r="UCD359" s="221"/>
      <c r="UCE359" s="221"/>
      <c r="UCF359" s="221"/>
      <c r="UCG359" s="221"/>
      <c r="UCH359" s="221"/>
      <c r="UCI359" s="221"/>
      <c r="UCJ359" s="221"/>
      <c r="UCK359" s="221"/>
      <c r="UCL359" s="221"/>
      <c r="UCM359" s="221"/>
      <c r="UCN359" s="221"/>
      <c r="UCO359" s="221"/>
      <c r="UCP359" s="221"/>
      <c r="UCQ359" s="221"/>
      <c r="UCR359" s="221"/>
      <c r="UCS359" s="221"/>
      <c r="UCT359" s="221"/>
      <c r="UCU359" s="221"/>
      <c r="UCV359" s="221"/>
      <c r="UCW359" s="221"/>
      <c r="UCX359" s="221"/>
      <c r="UCY359" s="221"/>
      <c r="UCZ359" s="221"/>
      <c r="UDA359" s="221"/>
      <c r="UDB359" s="221"/>
      <c r="UDC359" s="221"/>
      <c r="UDD359" s="221"/>
      <c r="UDE359" s="221"/>
      <c r="UDF359" s="221"/>
      <c r="UDG359" s="221"/>
      <c r="UDH359" s="221"/>
      <c r="UDI359" s="221"/>
      <c r="UDJ359" s="221"/>
      <c r="UDK359" s="221"/>
      <c r="UDL359" s="221"/>
      <c r="UDM359" s="221"/>
      <c r="UDN359" s="221"/>
      <c r="UDO359" s="221"/>
      <c r="UDP359" s="221"/>
      <c r="UDQ359" s="221"/>
      <c r="UDR359" s="221"/>
      <c r="UDS359" s="221"/>
      <c r="UDT359" s="221"/>
      <c r="UDU359" s="221"/>
      <c r="UDV359" s="221"/>
      <c r="UDW359" s="221"/>
      <c r="UDX359" s="221"/>
      <c r="UDY359" s="221"/>
      <c r="UDZ359" s="221"/>
      <c r="UEA359" s="221"/>
      <c r="UEB359" s="221"/>
      <c r="UEC359" s="221"/>
      <c r="UED359" s="221"/>
      <c r="UEE359" s="221"/>
      <c r="UEF359" s="221"/>
      <c r="UEG359" s="221"/>
      <c r="UEH359" s="221"/>
      <c r="UEI359" s="221"/>
      <c r="UEJ359" s="221"/>
      <c r="UEK359" s="221"/>
      <c r="UEL359" s="221"/>
      <c r="UEM359" s="221"/>
      <c r="UEN359" s="221"/>
      <c r="UEO359" s="221"/>
      <c r="UEP359" s="221"/>
      <c r="UEQ359" s="221"/>
      <c r="UER359" s="221"/>
      <c r="UES359" s="221"/>
      <c r="UET359" s="221"/>
      <c r="UEU359" s="221"/>
      <c r="UEV359" s="221"/>
      <c r="UEW359" s="221"/>
      <c r="UEX359" s="221"/>
      <c r="UEY359" s="221"/>
      <c r="UEZ359" s="221"/>
      <c r="UFA359" s="221"/>
      <c r="UFB359" s="221"/>
      <c r="UFC359" s="221"/>
      <c r="UFD359" s="221"/>
      <c r="UFE359" s="221"/>
      <c r="UFF359" s="221"/>
      <c r="UFG359" s="221"/>
      <c r="UFH359" s="221"/>
      <c r="UFI359" s="221"/>
      <c r="UFJ359" s="221"/>
      <c r="UFK359" s="221"/>
      <c r="UFL359" s="221"/>
      <c r="UFM359" s="221"/>
      <c r="UFN359" s="221"/>
      <c r="UFO359" s="221"/>
      <c r="UFP359" s="221"/>
      <c r="UFQ359" s="221"/>
      <c r="UFR359" s="221"/>
      <c r="UFS359" s="221"/>
      <c r="UFT359" s="221"/>
      <c r="UFU359" s="221"/>
      <c r="UFV359" s="221"/>
      <c r="UFW359" s="221"/>
      <c r="UFX359" s="221"/>
      <c r="UFY359" s="221"/>
      <c r="UFZ359" s="221"/>
      <c r="UGA359" s="221"/>
      <c r="UGB359" s="221"/>
      <c r="UGC359" s="221"/>
      <c r="UGD359" s="221"/>
      <c r="UGE359" s="221"/>
      <c r="UGF359" s="221"/>
      <c r="UGG359" s="221"/>
      <c r="UGH359" s="221"/>
      <c r="UGI359" s="221"/>
      <c r="UGJ359" s="221"/>
      <c r="UGK359" s="221"/>
      <c r="UGL359" s="221"/>
      <c r="UGM359" s="221"/>
      <c r="UGN359" s="221"/>
      <c r="UGO359" s="221"/>
      <c r="UGP359" s="221"/>
      <c r="UGQ359" s="221"/>
      <c r="UGR359" s="221"/>
      <c r="UGS359" s="221"/>
      <c r="UGT359" s="221"/>
      <c r="UGU359" s="221"/>
      <c r="UGV359" s="221"/>
      <c r="UGW359" s="221"/>
      <c r="UGX359" s="221"/>
      <c r="UGY359" s="221"/>
      <c r="UGZ359" s="221"/>
      <c r="UHA359" s="221"/>
      <c r="UHB359" s="221"/>
      <c r="UHC359" s="221"/>
      <c r="UHD359" s="221"/>
      <c r="UHE359" s="221"/>
      <c r="UHF359" s="221"/>
      <c r="UHG359" s="221"/>
      <c r="UHH359" s="221"/>
      <c r="UHI359" s="221"/>
      <c r="UHJ359" s="221"/>
      <c r="UHK359" s="221"/>
      <c r="UHL359" s="221"/>
      <c r="UHM359" s="221"/>
      <c r="UHN359" s="221"/>
      <c r="UHO359" s="221"/>
      <c r="UHP359" s="221"/>
      <c r="UHQ359" s="221"/>
      <c r="UHR359" s="221"/>
      <c r="UHS359" s="221"/>
      <c r="UHT359" s="221"/>
      <c r="UHU359" s="221"/>
      <c r="UHV359" s="221"/>
      <c r="UHW359" s="221"/>
      <c r="UHX359" s="221"/>
      <c r="UHY359" s="221"/>
      <c r="UHZ359" s="221"/>
      <c r="UIA359" s="221"/>
      <c r="UIB359" s="221"/>
      <c r="UIC359" s="221"/>
      <c r="UID359" s="221"/>
      <c r="UIE359" s="221"/>
      <c r="UIF359" s="221"/>
      <c r="UIG359" s="221"/>
      <c r="UIH359" s="221"/>
      <c r="UII359" s="221"/>
      <c r="UIJ359" s="221"/>
      <c r="UIK359" s="221"/>
      <c r="UIL359" s="221"/>
      <c r="UIM359" s="221"/>
      <c r="UIN359" s="221"/>
      <c r="UIO359" s="221"/>
      <c r="UIP359" s="221"/>
      <c r="UIQ359" s="221"/>
      <c r="UIR359" s="221"/>
      <c r="UIS359" s="221"/>
      <c r="UIT359" s="221"/>
      <c r="UIU359" s="221"/>
      <c r="UIV359" s="221"/>
      <c r="UIW359" s="221"/>
      <c r="UIX359" s="221"/>
      <c r="UIY359" s="221"/>
      <c r="UIZ359" s="221"/>
      <c r="UJA359" s="221"/>
      <c r="UJB359" s="221"/>
      <c r="UJC359" s="221"/>
      <c r="UJD359" s="221"/>
      <c r="UJE359" s="221"/>
      <c r="UJF359" s="221"/>
      <c r="UJG359" s="221"/>
      <c r="UJH359" s="221"/>
      <c r="UJI359" s="221"/>
      <c r="UJJ359" s="221"/>
      <c r="UJK359" s="221"/>
      <c r="UJL359" s="221"/>
      <c r="UJM359" s="221"/>
      <c r="UJN359" s="221"/>
      <c r="UJO359" s="221"/>
      <c r="UJP359" s="221"/>
      <c r="UJQ359" s="221"/>
      <c r="UJR359" s="221"/>
      <c r="UJS359" s="221"/>
      <c r="UJT359" s="221"/>
      <c r="UJU359" s="221"/>
      <c r="UJV359" s="221"/>
      <c r="UJW359" s="221"/>
      <c r="UJX359" s="221"/>
      <c r="UJY359" s="221"/>
      <c r="UJZ359" s="221"/>
      <c r="UKA359" s="221"/>
      <c r="UKB359" s="221"/>
      <c r="UKC359" s="221"/>
      <c r="UKD359" s="221"/>
      <c r="UKE359" s="221"/>
      <c r="UKF359" s="221"/>
      <c r="UKG359" s="221"/>
      <c r="UKH359" s="221"/>
      <c r="UKI359" s="221"/>
      <c r="UKJ359" s="221"/>
      <c r="UKK359" s="221"/>
      <c r="UKL359" s="221"/>
      <c r="UKM359" s="221"/>
      <c r="UKN359" s="221"/>
      <c r="UKO359" s="221"/>
      <c r="UKP359" s="221"/>
      <c r="UKQ359" s="221"/>
      <c r="UKR359" s="221"/>
      <c r="UKS359" s="221"/>
      <c r="UKT359" s="221"/>
      <c r="UKU359" s="221"/>
      <c r="UKV359" s="221"/>
      <c r="UKW359" s="221"/>
      <c r="UKX359" s="221"/>
      <c r="UKY359" s="221"/>
      <c r="UKZ359" s="221"/>
      <c r="ULA359" s="221"/>
      <c r="ULB359" s="221"/>
      <c r="ULC359" s="221"/>
      <c r="ULD359" s="221"/>
      <c r="ULE359" s="221"/>
      <c r="ULF359" s="221"/>
      <c r="ULG359" s="221"/>
      <c r="ULH359" s="221"/>
      <c r="ULI359" s="221"/>
      <c r="ULJ359" s="221"/>
      <c r="ULK359" s="221"/>
      <c r="ULL359" s="221"/>
      <c r="ULM359" s="221"/>
      <c r="ULN359" s="221"/>
      <c r="ULO359" s="221"/>
      <c r="ULP359" s="221"/>
      <c r="ULQ359" s="221"/>
      <c r="ULR359" s="221"/>
      <c r="ULS359" s="221"/>
      <c r="ULT359" s="221"/>
      <c r="ULU359" s="221"/>
      <c r="ULV359" s="221"/>
      <c r="ULW359" s="221"/>
      <c r="ULX359" s="221"/>
      <c r="ULY359" s="221"/>
      <c r="ULZ359" s="221"/>
      <c r="UMA359" s="221"/>
      <c r="UMB359" s="221"/>
      <c r="UMC359" s="221"/>
      <c r="UMD359" s="221"/>
      <c r="UME359" s="221"/>
      <c r="UMF359" s="221"/>
      <c r="UMG359" s="221"/>
      <c r="UMH359" s="221"/>
      <c r="UMI359" s="221"/>
      <c r="UMJ359" s="221"/>
      <c r="UMK359" s="221"/>
      <c r="UML359" s="221"/>
      <c r="UMM359" s="221"/>
      <c r="UMN359" s="221"/>
      <c r="UMO359" s="221"/>
      <c r="UMP359" s="221"/>
      <c r="UMQ359" s="221"/>
      <c r="UMR359" s="221"/>
      <c r="UMS359" s="221"/>
      <c r="UMT359" s="221"/>
      <c r="UMU359" s="221"/>
      <c r="UMV359" s="221"/>
      <c r="UMW359" s="221"/>
      <c r="UMX359" s="221"/>
      <c r="UMY359" s="221"/>
      <c r="UMZ359" s="221"/>
      <c r="UNA359" s="221"/>
      <c r="UNB359" s="221"/>
      <c r="UNC359" s="221"/>
      <c r="UND359" s="221"/>
      <c r="UNE359" s="221"/>
      <c r="UNF359" s="221"/>
      <c r="UNG359" s="221"/>
      <c r="UNH359" s="221"/>
      <c r="UNI359" s="221"/>
      <c r="UNJ359" s="221"/>
      <c r="UNK359" s="221"/>
      <c r="UNL359" s="221"/>
      <c r="UNM359" s="221"/>
      <c r="UNN359" s="221"/>
      <c r="UNO359" s="221"/>
      <c r="UNP359" s="221"/>
      <c r="UNQ359" s="221"/>
      <c r="UNR359" s="221"/>
      <c r="UNS359" s="221"/>
      <c r="UNT359" s="221"/>
      <c r="UNU359" s="221"/>
      <c r="UNV359" s="221"/>
      <c r="UNW359" s="221"/>
      <c r="UNX359" s="221"/>
      <c r="UNY359" s="221"/>
      <c r="UNZ359" s="221"/>
      <c r="UOA359" s="221"/>
      <c r="UOB359" s="221"/>
      <c r="UOC359" s="221"/>
      <c r="UOD359" s="221"/>
      <c r="UOE359" s="221"/>
      <c r="UOF359" s="221"/>
      <c r="UOG359" s="221"/>
      <c r="UOH359" s="221"/>
      <c r="UOI359" s="221"/>
      <c r="UOJ359" s="221"/>
      <c r="UOK359" s="221"/>
      <c r="UOL359" s="221"/>
      <c r="UOM359" s="221"/>
      <c r="UON359" s="221"/>
      <c r="UOO359" s="221"/>
      <c r="UOP359" s="221"/>
      <c r="UOQ359" s="221"/>
      <c r="UOR359" s="221"/>
      <c r="UOS359" s="221"/>
      <c r="UOT359" s="221"/>
      <c r="UOU359" s="221"/>
      <c r="UOV359" s="221"/>
      <c r="UOW359" s="221"/>
      <c r="UOX359" s="221"/>
      <c r="UOY359" s="221"/>
      <c r="UOZ359" s="221"/>
      <c r="UPA359" s="221"/>
      <c r="UPB359" s="221"/>
      <c r="UPC359" s="221"/>
      <c r="UPD359" s="221"/>
      <c r="UPE359" s="221"/>
      <c r="UPF359" s="221"/>
      <c r="UPG359" s="221"/>
      <c r="UPH359" s="221"/>
      <c r="UPI359" s="221"/>
      <c r="UPJ359" s="221"/>
      <c r="UPK359" s="221"/>
      <c r="UPL359" s="221"/>
      <c r="UPM359" s="221"/>
      <c r="UPN359" s="221"/>
      <c r="UPO359" s="221"/>
      <c r="UPP359" s="221"/>
      <c r="UPQ359" s="221"/>
      <c r="UPR359" s="221"/>
      <c r="UPS359" s="221"/>
      <c r="UPT359" s="221"/>
      <c r="UPU359" s="221"/>
      <c r="UPV359" s="221"/>
      <c r="UPW359" s="221"/>
      <c r="UPX359" s="221"/>
      <c r="UPY359" s="221"/>
      <c r="UPZ359" s="221"/>
      <c r="UQA359" s="221"/>
      <c r="UQB359" s="221"/>
      <c r="UQC359" s="221"/>
      <c r="UQD359" s="221"/>
      <c r="UQE359" s="221"/>
      <c r="UQF359" s="221"/>
      <c r="UQG359" s="221"/>
      <c r="UQH359" s="221"/>
      <c r="UQI359" s="221"/>
      <c r="UQJ359" s="221"/>
      <c r="UQK359" s="221"/>
      <c r="UQL359" s="221"/>
      <c r="UQM359" s="221"/>
      <c r="UQN359" s="221"/>
      <c r="UQO359" s="221"/>
      <c r="UQP359" s="221"/>
      <c r="UQQ359" s="221"/>
      <c r="UQR359" s="221"/>
      <c r="UQS359" s="221"/>
      <c r="UQT359" s="221"/>
      <c r="UQU359" s="221"/>
      <c r="UQV359" s="221"/>
      <c r="UQW359" s="221"/>
      <c r="UQX359" s="221"/>
      <c r="UQY359" s="221"/>
      <c r="UQZ359" s="221"/>
      <c r="URA359" s="221"/>
      <c r="URB359" s="221"/>
      <c r="URC359" s="221"/>
      <c r="URD359" s="221"/>
      <c r="URE359" s="221"/>
      <c r="URF359" s="221"/>
      <c r="URG359" s="221"/>
      <c r="URH359" s="221"/>
      <c r="URI359" s="221"/>
      <c r="URJ359" s="221"/>
      <c r="URK359" s="221"/>
      <c r="URL359" s="221"/>
      <c r="URM359" s="221"/>
      <c r="URN359" s="221"/>
      <c r="URO359" s="221"/>
      <c r="URP359" s="221"/>
      <c r="URQ359" s="221"/>
      <c r="URR359" s="221"/>
      <c r="URS359" s="221"/>
      <c r="URT359" s="221"/>
      <c r="URU359" s="221"/>
      <c r="URV359" s="221"/>
      <c r="URW359" s="221"/>
      <c r="URX359" s="221"/>
      <c r="URY359" s="221"/>
      <c r="URZ359" s="221"/>
      <c r="USA359" s="221"/>
      <c r="USB359" s="221"/>
      <c r="USC359" s="221"/>
      <c r="USD359" s="221"/>
      <c r="USE359" s="221"/>
      <c r="USF359" s="221"/>
      <c r="USG359" s="221"/>
      <c r="USH359" s="221"/>
      <c r="USI359" s="221"/>
      <c r="USJ359" s="221"/>
      <c r="USK359" s="221"/>
      <c r="USL359" s="221"/>
      <c r="USM359" s="221"/>
      <c r="USN359" s="221"/>
      <c r="USO359" s="221"/>
      <c r="USP359" s="221"/>
      <c r="USQ359" s="221"/>
      <c r="USR359" s="221"/>
      <c r="USS359" s="221"/>
      <c r="UST359" s="221"/>
      <c r="USU359" s="221"/>
      <c r="USV359" s="221"/>
      <c r="USW359" s="221"/>
      <c r="USX359" s="221"/>
      <c r="USY359" s="221"/>
      <c r="USZ359" s="221"/>
      <c r="UTA359" s="221"/>
      <c r="UTB359" s="221"/>
      <c r="UTC359" s="221"/>
      <c r="UTD359" s="221"/>
      <c r="UTE359" s="221"/>
      <c r="UTF359" s="221"/>
      <c r="UTG359" s="221"/>
      <c r="UTH359" s="221"/>
      <c r="UTI359" s="221"/>
      <c r="UTJ359" s="221"/>
      <c r="UTK359" s="221"/>
      <c r="UTL359" s="221"/>
      <c r="UTM359" s="221"/>
      <c r="UTN359" s="221"/>
      <c r="UTO359" s="221"/>
      <c r="UTP359" s="221"/>
      <c r="UTQ359" s="221"/>
      <c r="UTR359" s="221"/>
      <c r="UTS359" s="221"/>
      <c r="UTT359" s="221"/>
      <c r="UTU359" s="221"/>
      <c r="UTV359" s="221"/>
      <c r="UTW359" s="221"/>
      <c r="UTX359" s="221"/>
      <c r="UTY359" s="221"/>
      <c r="UTZ359" s="221"/>
      <c r="UUA359" s="221"/>
      <c r="UUB359" s="221"/>
      <c r="UUC359" s="221"/>
      <c r="UUD359" s="221"/>
      <c r="UUE359" s="221"/>
      <c r="UUF359" s="221"/>
      <c r="UUG359" s="221"/>
      <c r="UUH359" s="221"/>
      <c r="UUI359" s="221"/>
      <c r="UUJ359" s="221"/>
      <c r="UUK359" s="221"/>
      <c r="UUL359" s="221"/>
      <c r="UUM359" s="221"/>
      <c r="UUN359" s="221"/>
      <c r="UUO359" s="221"/>
      <c r="UUP359" s="221"/>
      <c r="UUQ359" s="221"/>
      <c r="UUR359" s="221"/>
      <c r="UUS359" s="221"/>
      <c r="UUT359" s="221"/>
      <c r="UUU359" s="221"/>
      <c r="UUV359" s="221"/>
      <c r="UUW359" s="221"/>
      <c r="UUX359" s="221"/>
      <c r="UUY359" s="221"/>
      <c r="UUZ359" s="221"/>
      <c r="UVA359" s="221"/>
      <c r="UVB359" s="221"/>
      <c r="UVC359" s="221"/>
      <c r="UVD359" s="221"/>
      <c r="UVE359" s="221"/>
      <c r="UVF359" s="221"/>
      <c r="UVG359" s="221"/>
      <c r="UVH359" s="221"/>
      <c r="UVI359" s="221"/>
      <c r="UVJ359" s="221"/>
      <c r="UVK359" s="221"/>
      <c r="UVL359" s="221"/>
      <c r="UVM359" s="221"/>
      <c r="UVN359" s="221"/>
      <c r="UVO359" s="221"/>
      <c r="UVP359" s="221"/>
      <c r="UVQ359" s="221"/>
      <c r="UVR359" s="221"/>
      <c r="UVS359" s="221"/>
      <c r="UVT359" s="221"/>
      <c r="UVU359" s="221"/>
      <c r="UVV359" s="221"/>
      <c r="UVW359" s="221"/>
      <c r="UVX359" s="221"/>
      <c r="UVY359" s="221"/>
      <c r="UVZ359" s="221"/>
      <c r="UWA359" s="221"/>
      <c r="UWB359" s="221"/>
      <c r="UWC359" s="221"/>
      <c r="UWD359" s="221"/>
      <c r="UWE359" s="221"/>
      <c r="UWF359" s="221"/>
      <c r="UWG359" s="221"/>
      <c r="UWH359" s="221"/>
      <c r="UWI359" s="221"/>
      <c r="UWJ359" s="221"/>
      <c r="UWK359" s="221"/>
      <c r="UWL359" s="221"/>
      <c r="UWM359" s="221"/>
      <c r="UWN359" s="221"/>
      <c r="UWO359" s="221"/>
      <c r="UWP359" s="221"/>
      <c r="UWQ359" s="221"/>
      <c r="UWR359" s="221"/>
      <c r="UWS359" s="221"/>
      <c r="UWT359" s="221"/>
      <c r="UWU359" s="221"/>
      <c r="UWV359" s="221"/>
      <c r="UWW359" s="221"/>
      <c r="UWX359" s="221"/>
      <c r="UWY359" s="221"/>
      <c r="UWZ359" s="221"/>
      <c r="UXA359" s="221"/>
      <c r="UXB359" s="221"/>
      <c r="UXC359" s="221"/>
      <c r="UXD359" s="221"/>
      <c r="UXE359" s="221"/>
      <c r="UXF359" s="221"/>
      <c r="UXG359" s="221"/>
      <c r="UXH359" s="221"/>
      <c r="UXI359" s="221"/>
      <c r="UXJ359" s="221"/>
      <c r="UXK359" s="221"/>
      <c r="UXL359" s="221"/>
      <c r="UXM359" s="221"/>
      <c r="UXN359" s="221"/>
      <c r="UXO359" s="221"/>
      <c r="UXP359" s="221"/>
      <c r="UXQ359" s="221"/>
      <c r="UXR359" s="221"/>
      <c r="UXS359" s="221"/>
      <c r="UXT359" s="221"/>
      <c r="UXU359" s="221"/>
      <c r="UXV359" s="221"/>
      <c r="UXW359" s="221"/>
      <c r="UXX359" s="221"/>
      <c r="UXY359" s="221"/>
      <c r="UXZ359" s="221"/>
      <c r="UYA359" s="221"/>
      <c r="UYB359" s="221"/>
      <c r="UYC359" s="221"/>
      <c r="UYD359" s="221"/>
      <c r="UYE359" s="221"/>
      <c r="UYF359" s="221"/>
      <c r="UYG359" s="221"/>
      <c r="UYH359" s="221"/>
      <c r="UYI359" s="221"/>
      <c r="UYJ359" s="221"/>
      <c r="UYK359" s="221"/>
      <c r="UYL359" s="221"/>
      <c r="UYM359" s="221"/>
      <c r="UYN359" s="221"/>
      <c r="UYO359" s="221"/>
      <c r="UYP359" s="221"/>
      <c r="UYQ359" s="221"/>
      <c r="UYR359" s="221"/>
      <c r="UYS359" s="221"/>
      <c r="UYT359" s="221"/>
      <c r="UYU359" s="221"/>
      <c r="UYV359" s="221"/>
      <c r="UYW359" s="221"/>
      <c r="UYX359" s="221"/>
      <c r="UYY359" s="221"/>
      <c r="UYZ359" s="221"/>
      <c r="UZA359" s="221"/>
      <c r="UZB359" s="221"/>
      <c r="UZC359" s="221"/>
      <c r="UZD359" s="221"/>
      <c r="UZE359" s="221"/>
      <c r="UZF359" s="221"/>
      <c r="UZG359" s="221"/>
      <c r="UZH359" s="221"/>
      <c r="UZI359" s="221"/>
      <c r="UZJ359" s="221"/>
      <c r="UZK359" s="221"/>
      <c r="UZL359" s="221"/>
      <c r="UZM359" s="221"/>
      <c r="UZN359" s="221"/>
      <c r="UZO359" s="221"/>
      <c r="UZP359" s="221"/>
      <c r="UZQ359" s="221"/>
      <c r="UZR359" s="221"/>
      <c r="UZS359" s="221"/>
      <c r="UZT359" s="221"/>
      <c r="UZU359" s="221"/>
      <c r="UZV359" s="221"/>
      <c r="UZW359" s="221"/>
      <c r="UZX359" s="221"/>
      <c r="UZY359" s="221"/>
      <c r="UZZ359" s="221"/>
      <c r="VAA359" s="221"/>
      <c r="VAB359" s="221"/>
      <c r="VAC359" s="221"/>
      <c r="VAD359" s="221"/>
      <c r="VAE359" s="221"/>
      <c r="VAF359" s="221"/>
      <c r="VAG359" s="221"/>
      <c r="VAH359" s="221"/>
      <c r="VAI359" s="221"/>
      <c r="VAJ359" s="221"/>
      <c r="VAK359" s="221"/>
      <c r="VAL359" s="221"/>
      <c r="VAM359" s="221"/>
      <c r="VAN359" s="221"/>
      <c r="VAO359" s="221"/>
      <c r="VAP359" s="221"/>
      <c r="VAQ359" s="221"/>
      <c r="VAR359" s="221"/>
      <c r="VAS359" s="221"/>
      <c r="VAT359" s="221"/>
      <c r="VAU359" s="221"/>
      <c r="VAV359" s="221"/>
      <c r="VAW359" s="221"/>
      <c r="VAX359" s="221"/>
      <c r="VAY359" s="221"/>
      <c r="VAZ359" s="221"/>
      <c r="VBA359" s="221"/>
      <c r="VBB359" s="221"/>
      <c r="VBC359" s="221"/>
      <c r="VBD359" s="221"/>
      <c r="VBE359" s="221"/>
      <c r="VBF359" s="221"/>
      <c r="VBG359" s="221"/>
      <c r="VBH359" s="221"/>
      <c r="VBI359" s="221"/>
      <c r="VBJ359" s="221"/>
      <c r="VBK359" s="221"/>
      <c r="VBL359" s="221"/>
      <c r="VBM359" s="221"/>
      <c r="VBN359" s="221"/>
      <c r="VBO359" s="221"/>
      <c r="VBP359" s="221"/>
      <c r="VBQ359" s="221"/>
      <c r="VBR359" s="221"/>
      <c r="VBS359" s="221"/>
      <c r="VBT359" s="221"/>
      <c r="VBU359" s="221"/>
      <c r="VBV359" s="221"/>
      <c r="VBW359" s="221"/>
      <c r="VBX359" s="221"/>
      <c r="VBY359" s="221"/>
      <c r="VBZ359" s="221"/>
      <c r="VCA359" s="221"/>
      <c r="VCB359" s="221"/>
      <c r="VCC359" s="221"/>
      <c r="VCD359" s="221"/>
      <c r="VCE359" s="221"/>
      <c r="VCF359" s="221"/>
      <c r="VCG359" s="221"/>
      <c r="VCH359" s="221"/>
      <c r="VCI359" s="221"/>
      <c r="VCJ359" s="221"/>
      <c r="VCK359" s="221"/>
      <c r="VCL359" s="221"/>
      <c r="VCM359" s="221"/>
      <c r="VCN359" s="221"/>
      <c r="VCO359" s="221"/>
      <c r="VCP359" s="221"/>
      <c r="VCQ359" s="221"/>
      <c r="VCR359" s="221"/>
      <c r="VCS359" s="221"/>
      <c r="VCT359" s="221"/>
      <c r="VCU359" s="221"/>
      <c r="VCV359" s="221"/>
      <c r="VCW359" s="221"/>
      <c r="VCX359" s="221"/>
      <c r="VCY359" s="221"/>
      <c r="VCZ359" s="221"/>
      <c r="VDA359" s="221"/>
      <c r="VDB359" s="221"/>
      <c r="VDC359" s="221"/>
      <c r="VDD359" s="221"/>
      <c r="VDE359" s="221"/>
      <c r="VDF359" s="221"/>
      <c r="VDG359" s="221"/>
      <c r="VDH359" s="221"/>
      <c r="VDI359" s="221"/>
      <c r="VDJ359" s="221"/>
      <c r="VDK359" s="221"/>
      <c r="VDL359" s="221"/>
      <c r="VDM359" s="221"/>
      <c r="VDN359" s="221"/>
      <c r="VDO359" s="221"/>
      <c r="VDP359" s="221"/>
      <c r="VDQ359" s="221"/>
      <c r="VDR359" s="221"/>
      <c r="VDS359" s="221"/>
      <c r="VDT359" s="221"/>
      <c r="VDU359" s="221"/>
      <c r="VDV359" s="221"/>
      <c r="VDW359" s="221"/>
      <c r="VDX359" s="221"/>
      <c r="VDY359" s="221"/>
      <c r="VDZ359" s="221"/>
      <c r="VEA359" s="221"/>
      <c r="VEB359" s="221"/>
      <c r="VEC359" s="221"/>
      <c r="VED359" s="221"/>
      <c r="VEE359" s="221"/>
      <c r="VEF359" s="221"/>
      <c r="VEG359" s="221"/>
      <c r="VEH359" s="221"/>
      <c r="VEI359" s="221"/>
      <c r="VEJ359" s="221"/>
      <c r="VEK359" s="221"/>
      <c r="VEL359" s="221"/>
      <c r="VEM359" s="221"/>
      <c r="VEN359" s="221"/>
      <c r="VEO359" s="221"/>
      <c r="VEP359" s="221"/>
      <c r="VEQ359" s="221"/>
      <c r="VER359" s="221"/>
      <c r="VES359" s="221"/>
      <c r="VET359" s="221"/>
      <c r="VEU359" s="221"/>
      <c r="VEV359" s="221"/>
      <c r="VEW359" s="221"/>
      <c r="VEX359" s="221"/>
      <c r="VEY359" s="221"/>
      <c r="VEZ359" s="221"/>
      <c r="VFA359" s="221"/>
      <c r="VFB359" s="221"/>
      <c r="VFC359" s="221"/>
      <c r="VFD359" s="221"/>
      <c r="VFE359" s="221"/>
      <c r="VFF359" s="221"/>
      <c r="VFG359" s="221"/>
      <c r="VFH359" s="221"/>
      <c r="VFI359" s="221"/>
      <c r="VFJ359" s="221"/>
      <c r="VFK359" s="221"/>
      <c r="VFL359" s="221"/>
      <c r="VFM359" s="221"/>
      <c r="VFN359" s="221"/>
      <c r="VFO359" s="221"/>
      <c r="VFP359" s="221"/>
      <c r="VFQ359" s="221"/>
      <c r="VFR359" s="221"/>
      <c r="VFS359" s="221"/>
      <c r="VFT359" s="221"/>
      <c r="VFU359" s="221"/>
      <c r="VFV359" s="221"/>
      <c r="VFW359" s="221"/>
      <c r="VFX359" s="221"/>
      <c r="VFY359" s="221"/>
      <c r="VFZ359" s="221"/>
      <c r="VGA359" s="221"/>
      <c r="VGB359" s="221"/>
      <c r="VGC359" s="221"/>
      <c r="VGD359" s="221"/>
      <c r="VGE359" s="221"/>
      <c r="VGF359" s="221"/>
      <c r="VGG359" s="221"/>
      <c r="VGH359" s="221"/>
      <c r="VGI359" s="221"/>
      <c r="VGJ359" s="221"/>
      <c r="VGK359" s="221"/>
      <c r="VGL359" s="221"/>
      <c r="VGM359" s="221"/>
      <c r="VGN359" s="221"/>
      <c r="VGO359" s="221"/>
      <c r="VGP359" s="221"/>
      <c r="VGQ359" s="221"/>
      <c r="VGR359" s="221"/>
      <c r="VGS359" s="221"/>
      <c r="VGT359" s="221"/>
      <c r="VGU359" s="221"/>
      <c r="VGV359" s="221"/>
      <c r="VGW359" s="221"/>
      <c r="VGX359" s="221"/>
      <c r="VGY359" s="221"/>
      <c r="VGZ359" s="221"/>
      <c r="VHA359" s="221"/>
      <c r="VHB359" s="221"/>
      <c r="VHC359" s="221"/>
      <c r="VHD359" s="221"/>
      <c r="VHE359" s="221"/>
      <c r="VHF359" s="221"/>
      <c r="VHG359" s="221"/>
      <c r="VHH359" s="221"/>
      <c r="VHI359" s="221"/>
      <c r="VHJ359" s="221"/>
      <c r="VHK359" s="221"/>
      <c r="VHL359" s="221"/>
      <c r="VHM359" s="221"/>
      <c r="VHN359" s="221"/>
      <c r="VHO359" s="221"/>
      <c r="VHP359" s="221"/>
      <c r="VHQ359" s="221"/>
      <c r="VHR359" s="221"/>
      <c r="VHS359" s="221"/>
      <c r="VHT359" s="221"/>
      <c r="VHU359" s="221"/>
      <c r="VHV359" s="221"/>
      <c r="VHW359" s="221"/>
      <c r="VHX359" s="221"/>
      <c r="VHY359" s="221"/>
      <c r="VHZ359" s="221"/>
      <c r="VIA359" s="221"/>
      <c r="VIB359" s="221"/>
      <c r="VIC359" s="221"/>
      <c r="VID359" s="221"/>
      <c r="VIE359" s="221"/>
      <c r="VIF359" s="221"/>
      <c r="VIG359" s="221"/>
      <c r="VIH359" s="221"/>
      <c r="VII359" s="221"/>
      <c r="VIJ359" s="221"/>
      <c r="VIK359" s="221"/>
      <c r="VIL359" s="221"/>
      <c r="VIM359" s="221"/>
      <c r="VIN359" s="221"/>
      <c r="VIO359" s="221"/>
      <c r="VIP359" s="221"/>
      <c r="VIQ359" s="221"/>
      <c r="VIR359" s="221"/>
      <c r="VIS359" s="221"/>
      <c r="VIT359" s="221"/>
      <c r="VIU359" s="221"/>
      <c r="VIV359" s="221"/>
      <c r="VIW359" s="221"/>
      <c r="VIX359" s="221"/>
      <c r="VIY359" s="221"/>
      <c r="VIZ359" s="221"/>
      <c r="VJA359" s="221"/>
      <c r="VJB359" s="221"/>
      <c r="VJC359" s="221"/>
      <c r="VJD359" s="221"/>
      <c r="VJE359" s="221"/>
      <c r="VJF359" s="221"/>
      <c r="VJG359" s="221"/>
      <c r="VJH359" s="221"/>
      <c r="VJI359" s="221"/>
      <c r="VJJ359" s="221"/>
      <c r="VJK359" s="221"/>
      <c r="VJL359" s="221"/>
      <c r="VJM359" s="221"/>
      <c r="VJN359" s="221"/>
      <c r="VJO359" s="221"/>
      <c r="VJP359" s="221"/>
      <c r="VJQ359" s="221"/>
      <c r="VJR359" s="221"/>
      <c r="VJS359" s="221"/>
      <c r="VJT359" s="221"/>
      <c r="VJU359" s="221"/>
      <c r="VJV359" s="221"/>
      <c r="VJW359" s="221"/>
      <c r="VJX359" s="221"/>
      <c r="VJY359" s="221"/>
      <c r="VJZ359" s="221"/>
      <c r="VKA359" s="221"/>
      <c r="VKB359" s="221"/>
      <c r="VKC359" s="221"/>
      <c r="VKD359" s="221"/>
      <c r="VKE359" s="221"/>
      <c r="VKF359" s="221"/>
      <c r="VKG359" s="221"/>
      <c r="VKH359" s="221"/>
      <c r="VKI359" s="221"/>
      <c r="VKJ359" s="221"/>
      <c r="VKK359" s="221"/>
      <c r="VKL359" s="221"/>
      <c r="VKM359" s="221"/>
      <c r="VKN359" s="221"/>
      <c r="VKO359" s="221"/>
      <c r="VKP359" s="221"/>
      <c r="VKQ359" s="221"/>
      <c r="VKR359" s="221"/>
      <c r="VKS359" s="221"/>
      <c r="VKT359" s="221"/>
      <c r="VKU359" s="221"/>
      <c r="VKV359" s="221"/>
      <c r="VKW359" s="221"/>
      <c r="VKX359" s="221"/>
      <c r="VKY359" s="221"/>
      <c r="VKZ359" s="221"/>
      <c r="VLA359" s="221"/>
      <c r="VLB359" s="221"/>
      <c r="VLC359" s="221"/>
      <c r="VLD359" s="221"/>
      <c r="VLE359" s="221"/>
      <c r="VLF359" s="221"/>
      <c r="VLG359" s="221"/>
      <c r="VLH359" s="221"/>
      <c r="VLI359" s="221"/>
      <c r="VLJ359" s="221"/>
      <c r="VLK359" s="221"/>
      <c r="VLL359" s="221"/>
      <c r="VLM359" s="221"/>
      <c r="VLN359" s="221"/>
      <c r="VLO359" s="221"/>
      <c r="VLP359" s="221"/>
      <c r="VLQ359" s="221"/>
      <c r="VLR359" s="221"/>
      <c r="VLS359" s="221"/>
      <c r="VLT359" s="221"/>
      <c r="VLU359" s="221"/>
      <c r="VLV359" s="221"/>
      <c r="VLW359" s="221"/>
      <c r="VLX359" s="221"/>
      <c r="VLY359" s="221"/>
      <c r="VLZ359" s="221"/>
      <c r="VMA359" s="221"/>
      <c r="VMB359" s="221"/>
      <c r="VMC359" s="221"/>
      <c r="VMD359" s="221"/>
      <c r="VME359" s="221"/>
      <c r="VMF359" s="221"/>
      <c r="VMG359" s="221"/>
      <c r="VMH359" s="221"/>
      <c r="VMI359" s="221"/>
      <c r="VMJ359" s="221"/>
      <c r="VMK359" s="221"/>
      <c r="VML359" s="221"/>
      <c r="VMM359" s="221"/>
      <c r="VMN359" s="221"/>
      <c r="VMO359" s="221"/>
      <c r="VMP359" s="221"/>
      <c r="VMQ359" s="221"/>
      <c r="VMR359" s="221"/>
      <c r="VMS359" s="221"/>
      <c r="VMT359" s="221"/>
      <c r="VMU359" s="221"/>
      <c r="VMV359" s="221"/>
      <c r="VMW359" s="221"/>
      <c r="VMX359" s="221"/>
      <c r="VMY359" s="221"/>
      <c r="VMZ359" s="221"/>
      <c r="VNA359" s="221"/>
      <c r="VNB359" s="221"/>
      <c r="VNC359" s="221"/>
      <c r="VND359" s="221"/>
      <c r="VNE359" s="221"/>
      <c r="VNF359" s="221"/>
      <c r="VNG359" s="221"/>
      <c r="VNH359" s="221"/>
      <c r="VNI359" s="221"/>
      <c r="VNJ359" s="221"/>
      <c r="VNK359" s="221"/>
      <c r="VNL359" s="221"/>
      <c r="VNM359" s="221"/>
      <c r="VNN359" s="221"/>
      <c r="VNO359" s="221"/>
      <c r="VNP359" s="221"/>
      <c r="VNQ359" s="221"/>
      <c r="VNR359" s="221"/>
      <c r="VNS359" s="221"/>
      <c r="VNT359" s="221"/>
      <c r="VNU359" s="221"/>
      <c r="VNV359" s="221"/>
      <c r="VNW359" s="221"/>
      <c r="VNX359" s="221"/>
      <c r="VNY359" s="221"/>
      <c r="VNZ359" s="221"/>
      <c r="VOA359" s="221"/>
      <c r="VOB359" s="221"/>
      <c r="VOC359" s="221"/>
      <c r="VOD359" s="221"/>
      <c r="VOE359" s="221"/>
      <c r="VOF359" s="221"/>
      <c r="VOG359" s="221"/>
      <c r="VOH359" s="221"/>
      <c r="VOI359" s="221"/>
      <c r="VOJ359" s="221"/>
      <c r="VOK359" s="221"/>
      <c r="VOL359" s="221"/>
      <c r="VOM359" s="221"/>
      <c r="VON359" s="221"/>
      <c r="VOO359" s="221"/>
      <c r="VOP359" s="221"/>
      <c r="VOQ359" s="221"/>
      <c r="VOR359" s="221"/>
      <c r="VOS359" s="221"/>
      <c r="VOT359" s="221"/>
      <c r="VOU359" s="221"/>
      <c r="VOV359" s="221"/>
      <c r="VOW359" s="221"/>
      <c r="VOX359" s="221"/>
      <c r="VOY359" s="221"/>
      <c r="VOZ359" s="221"/>
      <c r="VPA359" s="221"/>
      <c r="VPB359" s="221"/>
      <c r="VPC359" s="221"/>
      <c r="VPD359" s="221"/>
      <c r="VPE359" s="221"/>
      <c r="VPF359" s="221"/>
      <c r="VPG359" s="221"/>
      <c r="VPH359" s="221"/>
      <c r="VPI359" s="221"/>
      <c r="VPJ359" s="221"/>
      <c r="VPK359" s="221"/>
      <c r="VPL359" s="221"/>
      <c r="VPM359" s="221"/>
      <c r="VPN359" s="221"/>
      <c r="VPO359" s="221"/>
      <c r="VPP359" s="221"/>
      <c r="VPQ359" s="221"/>
      <c r="VPR359" s="221"/>
      <c r="VPS359" s="221"/>
      <c r="VPT359" s="221"/>
      <c r="VPU359" s="221"/>
      <c r="VPV359" s="221"/>
      <c r="VPW359" s="221"/>
      <c r="VPX359" s="221"/>
      <c r="VPY359" s="221"/>
      <c r="VPZ359" s="221"/>
      <c r="VQA359" s="221"/>
      <c r="VQB359" s="221"/>
      <c r="VQC359" s="221"/>
      <c r="VQD359" s="221"/>
      <c r="VQE359" s="221"/>
      <c r="VQF359" s="221"/>
      <c r="VQG359" s="221"/>
      <c r="VQH359" s="221"/>
      <c r="VQI359" s="221"/>
      <c r="VQJ359" s="221"/>
      <c r="VQK359" s="221"/>
      <c r="VQL359" s="221"/>
      <c r="VQM359" s="221"/>
      <c r="VQN359" s="221"/>
      <c r="VQO359" s="221"/>
      <c r="VQP359" s="221"/>
      <c r="VQQ359" s="221"/>
      <c r="VQR359" s="221"/>
      <c r="VQS359" s="221"/>
      <c r="VQT359" s="221"/>
      <c r="VQU359" s="221"/>
      <c r="VQV359" s="221"/>
      <c r="VQW359" s="221"/>
      <c r="VQX359" s="221"/>
      <c r="VQY359" s="221"/>
      <c r="VQZ359" s="221"/>
      <c r="VRA359" s="221"/>
      <c r="VRB359" s="221"/>
      <c r="VRC359" s="221"/>
      <c r="VRD359" s="221"/>
      <c r="VRE359" s="221"/>
      <c r="VRF359" s="221"/>
      <c r="VRG359" s="221"/>
      <c r="VRH359" s="221"/>
      <c r="VRI359" s="221"/>
      <c r="VRJ359" s="221"/>
      <c r="VRK359" s="221"/>
      <c r="VRL359" s="221"/>
      <c r="VRM359" s="221"/>
      <c r="VRN359" s="221"/>
      <c r="VRO359" s="221"/>
      <c r="VRP359" s="221"/>
      <c r="VRQ359" s="221"/>
      <c r="VRR359" s="221"/>
      <c r="VRS359" s="221"/>
      <c r="VRT359" s="221"/>
      <c r="VRU359" s="221"/>
      <c r="VRV359" s="221"/>
      <c r="VRW359" s="221"/>
      <c r="VRX359" s="221"/>
      <c r="VRY359" s="221"/>
      <c r="VRZ359" s="221"/>
      <c r="VSA359" s="221"/>
      <c r="VSB359" s="221"/>
      <c r="VSC359" s="221"/>
      <c r="VSD359" s="221"/>
      <c r="VSE359" s="221"/>
      <c r="VSF359" s="221"/>
      <c r="VSG359" s="221"/>
      <c r="VSH359" s="221"/>
      <c r="VSI359" s="221"/>
      <c r="VSJ359" s="221"/>
      <c r="VSK359" s="221"/>
      <c r="VSL359" s="221"/>
      <c r="VSM359" s="221"/>
      <c r="VSN359" s="221"/>
      <c r="VSO359" s="221"/>
      <c r="VSP359" s="221"/>
      <c r="VSQ359" s="221"/>
      <c r="VSR359" s="221"/>
      <c r="VSS359" s="221"/>
      <c r="VST359" s="221"/>
      <c r="VSU359" s="221"/>
      <c r="VSV359" s="221"/>
      <c r="VSW359" s="221"/>
      <c r="VSX359" s="221"/>
      <c r="VSY359" s="221"/>
      <c r="VSZ359" s="221"/>
      <c r="VTA359" s="221"/>
      <c r="VTB359" s="221"/>
      <c r="VTC359" s="221"/>
      <c r="VTD359" s="221"/>
      <c r="VTE359" s="221"/>
      <c r="VTF359" s="221"/>
      <c r="VTG359" s="221"/>
      <c r="VTH359" s="221"/>
      <c r="VTI359" s="221"/>
      <c r="VTJ359" s="221"/>
      <c r="VTK359" s="221"/>
      <c r="VTL359" s="221"/>
      <c r="VTM359" s="221"/>
      <c r="VTN359" s="221"/>
      <c r="VTO359" s="221"/>
      <c r="VTP359" s="221"/>
      <c r="VTQ359" s="221"/>
      <c r="VTR359" s="221"/>
      <c r="VTS359" s="221"/>
      <c r="VTT359" s="221"/>
      <c r="VTU359" s="221"/>
      <c r="VTV359" s="221"/>
      <c r="VTW359" s="221"/>
      <c r="VTX359" s="221"/>
      <c r="VTY359" s="221"/>
      <c r="VTZ359" s="221"/>
      <c r="VUA359" s="221"/>
      <c r="VUB359" s="221"/>
      <c r="VUC359" s="221"/>
      <c r="VUD359" s="221"/>
      <c r="VUE359" s="221"/>
      <c r="VUF359" s="221"/>
      <c r="VUG359" s="221"/>
      <c r="VUH359" s="221"/>
      <c r="VUI359" s="221"/>
      <c r="VUJ359" s="221"/>
      <c r="VUK359" s="221"/>
      <c r="VUL359" s="221"/>
      <c r="VUM359" s="221"/>
      <c r="VUN359" s="221"/>
      <c r="VUO359" s="221"/>
      <c r="VUP359" s="221"/>
      <c r="VUQ359" s="221"/>
      <c r="VUR359" s="221"/>
      <c r="VUS359" s="221"/>
      <c r="VUT359" s="221"/>
      <c r="VUU359" s="221"/>
      <c r="VUV359" s="221"/>
      <c r="VUW359" s="221"/>
      <c r="VUX359" s="221"/>
      <c r="VUY359" s="221"/>
      <c r="VUZ359" s="221"/>
      <c r="VVA359" s="221"/>
      <c r="VVB359" s="221"/>
      <c r="VVC359" s="221"/>
      <c r="VVD359" s="221"/>
      <c r="VVE359" s="221"/>
      <c r="VVF359" s="221"/>
      <c r="VVG359" s="221"/>
      <c r="VVH359" s="221"/>
      <c r="VVI359" s="221"/>
      <c r="VVJ359" s="221"/>
      <c r="VVK359" s="221"/>
      <c r="VVL359" s="221"/>
      <c r="VVM359" s="221"/>
      <c r="VVN359" s="221"/>
      <c r="VVO359" s="221"/>
      <c r="VVP359" s="221"/>
      <c r="VVQ359" s="221"/>
      <c r="VVR359" s="221"/>
      <c r="VVS359" s="221"/>
      <c r="VVT359" s="221"/>
      <c r="VVU359" s="221"/>
      <c r="VVV359" s="221"/>
      <c r="VVW359" s="221"/>
      <c r="VVX359" s="221"/>
      <c r="VVY359" s="221"/>
      <c r="VVZ359" s="221"/>
      <c r="VWA359" s="221"/>
      <c r="VWB359" s="221"/>
      <c r="VWC359" s="221"/>
      <c r="VWD359" s="221"/>
      <c r="VWE359" s="221"/>
      <c r="VWF359" s="221"/>
      <c r="VWG359" s="221"/>
      <c r="VWH359" s="221"/>
      <c r="VWI359" s="221"/>
      <c r="VWJ359" s="221"/>
      <c r="VWK359" s="221"/>
      <c r="VWL359" s="221"/>
      <c r="VWM359" s="221"/>
      <c r="VWN359" s="221"/>
      <c r="VWO359" s="221"/>
      <c r="VWP359" s="221"/>
      <c r="VWQ359" s="221"/>
      <c r="VWR359" s="221"/>
      <c r="VWS359" s="221"/>
      <c r="VWT359" s="221"/>
      <c r="VWU359" s="221"/>
      <c r="VWV359" s="221"/>
      <c r="VWW359" s="221"/>
      <c r="VWX359" s="221"/>
      <c r="VWY359" s="221"/>
      <c r="VWZ359" s="221"/>
      <c r="VXA359" s="221"/>
      <c r="VXB359" s="221"/>
      <c r="VXC359" s="221"/>
      <c r="VXD359" s="221"/>
      <c r="VXE359" s="221"/>
      <c r="VXF359" s="221"/>
      <c r="VXG359" s="221"/>
      <c r="VXH359" s="221"/>
      <c r="VXI359" s="221"/>
      <c r="VXJ359" s="221"/>
      <c r="VXK359" s="221"/>
      <c r="VXL359" s="221"/>
      <c r="VXM359" s="221"/>
      <c r="VXN359" s="221"/>
      <c r="VXO359" s="221"/>
      <c r="VXP359" s="221"/>
      <c r="VXQ359" s="221"/>
      <c r="VXR359" s="221"/>
      <c r="VXS359" s="221"/>
      <c r="VXT359" s="221"/>
      <c r="VXU359" s="221"/>
      <c r="VXV359" s="221"/>
      <c r="VXW359" s="221"/>
      <c r="VXX359" s="221"/>
      <c r="VXY359" s="221"/>
      <c r="VXZ359" s="221"/>
      <c r="VYA359" s="221"/>
      <c r="VYB359" s="221"/>
      <c r="VYC359" s="221"/>
      <c r="VYD359" s="221"/>
      <c r="VYE359" s="221"/>
      <c r="VYF359" s="221"/>
      <c r="VYG359" s="221"/>
      <c r="VYH359" s="221"/>
      <c r="VYI359" s="221"/>
      <c r="VYJ359" s="221"/>
      <c r="VYK359" s="221"/>
      <c r="VYL359" s="221"/>
      <c r="VYM359" s="221"/>
      <c r="VYN359" s="221"/>
      <c r="VYO359" s="221"/>
      <c r="VYP359" s="221"/>
      <c r="VYQ359" s="221"/>
      <c r="VYR359" s="221"/>
      <c r="VYS359" s="221"/>
      <c r="VYT359" s="221"/>
      <c r="VYU359" s="221"/>
      <c r="VYV359" s="221"/>
      <c r="VYW359" s="221"/>
      <c r="VYX359" s="221"/>
      <c r="VYY359" s="221"/>
      <c r="VYZ359" s="221"/>
      <c r="VZA359" s="221"/>
      <c r="VZB359" s="221"/>
      <c r="VZC359" s="221"/>
      <c r="VZD359" s="221"/>
      <c r="VZE359" s="221"/>
      <c r="VZF359" s="221"/>
      <c r="VZG359" s="221"/>
      <c r="VZH359" s="221"/>
      <c r="VZI359" s="221"/>
      <c r="VZJ359" s="221"/>
      <c r="VZK359" s="221"/>
      <c r="VZL359" s="221"/>
      <c r="VZM359" s="221"/>
      <c r="VZN359" s="221"/>
      <c r="VZO359" s="221"/>
      <c r="VZP359" s="221"/>
      <c r="VZQ359" s="221"/>
      <c r="VZR359" s="221"/>
      <c r="VZS359" s="221"/>
      <c r="VZT359" s="221"/>
      <c r="VZU359" s="221"/>
      <c r="VZV359" s="221"/>
      <c r="VZW359" s="221"/>
      <c r="VZX359" s="221"/>
      <c r="VZY359" s="221"/>
      <c r="VZZ359" s="221"/>
      <c r="WAA359" s="221"/>
      <c r="WAB359" s="221"/>
      <c r="WAC359" s="221"/>
      <c r="WAD359" s="221"/>
      <c r="WAE359" s="221"/>
      <c r="WAF359" s="221"/>
      <c r="WAG359" s="221"/>
      <c r="WAH359" s="221"/>
      <c r="WAI359" s="221"/>
      <c r="WAJ359" s="221"/>
      <c r="WAK359" s="221"/>
      <c r="WAL359" s="221"/>
      <c r="WAM359" s="221"/>
      <c r="WAN359" s="221"/>
      <c r="WAO359" s="221"/>
      <c r="WAP359" s="221"/>
      <c r="WAQ359" s="221"/>
      <c r="WAR359" s="221"/>
      <c r="WAS359" s="221"/>
      <c r="WAT359" s="221"/>
      <c r="WAU359" s="221"/>
      <c r="WAV359" s="221"/>
      <c r="WAW359" s="221"/>
      <c r="WAX359" s="221"/>
      <c r="WAY359" s="221"/>
      <c r="WAZ359" s="221"/>
      <c r="WBA359" s="221"/>
      <c r="WBB359" s="221"/>
      <c r="WBC359" s="221"/>
      <c r="WBD359" s="221"/>
      <c r="WBE359" s="221"/>
      <c r="WBF359" s="221"/>
      <c r="WBG359" s="221"/>
      <c r="WBH359" s="221"/>
      <c r="WBI359" s="221"/>
      <c r="WBJ359" s="221"/>
      <c r="WBK359" s="221"/>
      <c r="WBL359" s="221"/>
      <c r="WBM359" s="221"/>
      <c r="WBN359" s="221"/>
      <c r="WBO359" s="221"/>
      <c r="WBP359" s="221"/>
      <c r="WBQ359" s="221"/>
      <c r="WBR359" s="221"/>
      <c r="WBS359" s="221"/>
      <c r="WBT359" s="221"/>
      <c r="WBU359" s="221"/>
      <c r="WBV359" s="221"/>
      <c r="WBW359" s="221"/>
      <c r="WBX359" s="221"/>
      <c r="WBY359" s="221"/>
      <c r="WBZ359" s="221"/>
      <c r="WCA359" s="221"/>
      <c r="WCB359" s="221"/>
      <c r="WCC359" s="221"/>
      <c r="WCD359" s="221"/>
      <c r="WCE359" s="221"/>
      <c r="WCF359" s="221"/>
      <c r="WCG359" s="221"/>
      <c r="WCH359" s="221"/>
      <c r="WCI359" s="221"/>
      <c r="WCJ359" s="221"/>
      <c r="WCK359" s="221"/>
      <c r="WCL359" s="221"/>
      <c r="WCM359" s="221"/>
      <c r="WCN359" s="221"/>
      <c r="WCO359" s="221"/>
      <c r="WCP359" s="221"/>
      <c r="WCQ359" s="221"/>
      <c r="WCR359" s="221"/>
      <c r="WCS359" s="221"/>
      <c r="WCT359" s="221"/>
      <c r="WCU359" s="221"/>
      <c r="WCV359" s="221"/>
      <c r="WCW359" s="221"/>
      <c r="WCX359" s="221"/>
      <c r="WCY359" s="221"/>
      <c r="WCZ359" s="221"/>
      <c r="WDA359" s="221"/>
      <c r="WDB359" s="221"/>
      <c r="WDC359" s="221"/>
      <c r="WDD359" s="221"/>
      <c r="WDE359" s="221"/>
      <c r="WDF359" s="221"/>
      <c r="WDG359" s="221"/>
      <c r="WDH359" s="221"/>
      <c r="WDI359" s="221"/>
      <c r="WDJ359" s="221"/>
      <c r="WDK359" s="221"/>
      <c r="WDL359" s="221"/>
      <c r="WDM359" s="221"/>
      <c r="WDN359" s="221"/>
      <c r="WDO359" s="221"/>
      <c r="WDP359" s="221"/>
      <c r="WDQ359" s="221"/>
      <c r="WDR359" s="221"/>
      <c r="WDS359" s="221"/>
      <c r="WDT359" s="221"/>
      <c r="WDU359" s="221"/>
      <c r="WDV359" s="221"/>
      <c r="WDW359" s="221"/>
      <c r="WDX359" s="221"/>
      <c r="WDY359" s="221"/>
      <c r="WDZ359" s="221"/>
      <c r="WEA359" s="221"/>
      <c r="WEB359" s="221"/>
      <c r="WEC359" s="221"/>
      <c r="WED359" s="221"/>
      <c r="WEE359" s="221"/>
      <c r="WEF359" s="221"/>
      <c r="WEG359" s="221"/>
      <c r="WEH359" s="221"/>
      <c r="WEI359" s="221"/>
      <c r="WEJ359" s="221"/>
      <c r="WEK359" s="221"/>
      <c r="WEL359" s="221"/>
      <c r="WEM359" s="221"/>
      <c r="WEN359" s="221"/>
      <c r="WEO359" s="221"/>
      <c r="WEP359" s="221"/>
      <c r="WEQ359" s="221"/>
      <c r="WER359" s="221"/>
      <c r="WES359" s="221"/>
      <c r="WET359" s="221"/>
      <c r="WEU359" s="221"/>
      <c r="WEV359" s="221"/>
      <c r="WEW359" s="221"/>
      <c r="WEX359" s="221"/>
      <c r="WEY359" s="221"/>
      <c r="WEZ359" s="221"/>
      <c r="WFA359" s="221"/>
      <c r="WFB359" s="221"/>
      <c r="WFC359" s="221"/>
      <c r="WFD359" s="221"/>
      <c r="WFE359" s="221"/>
      <c r="WFF359" s="221"/>
      <c r="WFG359" s="221"/>
      <c r="WFH359" s="221"/>
      <c r="WFI359" s="221"/>
      <c r="WFJ359" s="221"/>
      <c r="WFK359" s="221"/>
      <c r="WFL359" s="221"/>
      <c r="WFM359" s="221"/>
      <c r="WFN359" s="221"/>
      <c r="WFO359" s="221"/>
      <c r="WFP359" s="221"/>
      <c r="WFQ359" s="221"/>
      <c r="WFR359" s="221"/>
      <c r="WFS359" s="221"/>
      <c r="WFT359" s="221"/>
      <c r="WFU359" s="221"/>
      <c r="WFV359" s="221"/>
      <c r="WFW359" s="221"/>
      <c r="WFX359" s="221"/>
      <c r="WFY359" s="221"/>
      <c r="WFZ359" s="221"/>
      <c r="WGA359" s="221"/>
      <c r="WGB359" s="221"/>
      <c r="WGC359" s="221"/>
      <c r="WGD359" s="221"/>
      <c r="WGE359" s="221"/>
      <c r="WGF359" s="221"/>
      <c r="WGG359" s="221"/>
      <c r="WGH359" s="221"/>
      <c r="WGI359" s="221"/>
      <c r="WGJ359" s="221"/>
      <c r="WGK359" s="221"/>
      <c r="WGL359" s="221"/>
      <c r="WGM359" s="221"/>
      <c r="WGN359" s="221"/>
      <c r="WGO359" s="221"/>
      <c r="WGP359" s="221"/>
      <c r="WGQ359" s="221"/>
      <c r="WGR359" s="221"/>
      <c r="WGS359" s="221"/>
      <c r="WGT359" s="221"/>
      <c r="WGU359" s="221"/>
      <c r="WGV359" s="221"/>
      <c r="WGW359" s="221"/>
      <c r="WGX359" s="221"/>
      <c r="WGY359" s="221"/>
      <c r="WGZ359" s="221"/>
      <c r="WHA359" s="221"/>
      <c r="WHB359" s="221"/>
      <c r="WHC359" s="221"/>
      <c r="WHD359" s="221"/>
      <c r="WHE359" s="221"/>
      <c r="WHF359" s="221"/>
      <c r="WHG359" s="221"/>
      <c r="WHH359" s="221"/>
      <c r="WHI359" s="221"/>
      <c r="WHJ359" s="221"/>
      <c r="WHK359" s="221"/>
      <c r="WHL359" s="221"/>
      <c r="WHM359" s="221"/>
      <c r="WHN359" s="221"/>
      <c r="WHO359" s="221"/>
      <c r="WHP359" s="221"/>
      <c r="WHQ359" s="221"/>
      <c r="WHR359" s="221"/>
      <c r="WHS359" s="221"/>
      <c r="WHT359" s="221"/>
      <c r="WHU359" s="221"/>
      <c r="WHV359" s="221"/>
      <c r="WHW359" s="221"/>
      <c r="WHX359" s="221"/>
      <c r="WHY359" s="221"/>
      <c r="WHZ359" s="221"/>
      <c r="WIA359" s="221"/>
      <c r="WIB359" s="221"/>
      <c r="WIC359" s="221"/>
      <c r="WID359" s="221"/>
      <c r="WIE359" s="221"/>
      <c r="WIF359" s="221"/>
      <c r="WIG359" s="221"/>
      <c r="WIH359" s="221"/>
      <c r="WII359" s="221"/>
      <c r="WIJ359" s="221"/>
      <c r="WIK359" s="221"/>
      <c r="WIL359" s="221"/>
      <c r="WIM359" s="221"/>
      <c r="WIN359" s="221"/>
      <c r="WIO359" s="221"/>
      <c r="WIP359" s="221"/>
      <c r="WIQ359" s="221"/>
      <c r="WIR359" s="221"/>
      <c r="WIS359" s="221"/>
      <c r="WIT359" s="221"/>
      <c r="WIU359" s="221"/>
      <c r="WIV359" s="221"/>
      <c r="WIW359" s="221"/>
      <c r="WIX359" s="221"/>
      <c r="WIY359" s="221"/>
      <c r="WIZ359" s="221"/>
      <c r="WJA359" s="221"/>
      <c r="WJB359" s="221"/>
      <c r="WJC359" s="221"/>
      <c r="WJD359" s="221"/>
      <c r="WJE359" s="221"/>
      <c r="WJF359" s="221"/>
      <c r="WJG359" s="221"/>
      <c r="WJH359" s="221"/>
      <c r="WJI359" s="221"/>
      <c r="WJJ359" s="221"/>
      <c r="WJK359" s="221"/>
      <c r="WJL359" s="221"/>
      <c r="WJM359" s="221"/>
      <c r="WJN359" s="221"/>
      <c r="WJO359" s="221"/>
      <c r="WJP359" s="221"/>
      <c r="WJQ359" s="221"/>
      <c r="WJR359" s="221"/>
      <c r="WJS359" s="221"/>
      <c r="WJT359" s="221"/>
      <c r="WJU359" s="221"/>
      <c r="WJV359" s="221"/>
      <c r="WJW359" s="221"/>
      <c r="WJX359" s="221"/>
      <c r="WJY359" s="221"/>
      <c r="WJZ359" s="221"/>
      <c r="WKA359" s="221"/>
      <c r="WKB359" s="221"/>
      <c r="WKC359" s="221"/>
      <c r="WKD359" s="221"/>
      <c r="WKE359" s="221"/>
      <c r="WKF359" s="221"/>
      <c r="WKG359" s="221"/>
      <c r="WKH359" s="221"/>
      <c r="WKI359" s="221"/>
      <c r="WKJ359" s="221"/>
      <c r="WKK359" s="221"/>
      <c r="WKL359" s="221"/>
      <c r="WKM359" s="221"/>
      <c r="WKN359" s="221"/>
      <c r="WKO359" s="221"/>
      <c r="WKP359" s="221"/>
      <c r="WKQ359" s="221"/>
      <c r="WKR359" s="221"/>
      <c r="WKS359" s="221"/>
      <c r="WKT359" s="221"/>
      <c r="WKU359" s="221"/>
      <c r="WKV359" s="221"/>
      <c r="WKW359" s="221"/>
      <c r="WKX359" s="221"/>
      <c r="WKY359" s="221"/>
      <c r="WKZ359" s="221"/>
      <c r="WLA359" s="221"/>
      <c r="WLB359" s="221"/>
      <c r="WLC359" s="221"/>
      <c r="WLD359" s="221"/>
      <c r="WLE359" s="221"/>
      <c r="WLF359" s="221"/>
      <c r="WLG359" s="221"/>
      <c r="WLH359" s="221"/>
      <c r="WLI359" s="221"/>
      <c r="WLJ359" s="221"/>
      <c r="WLK359" s="221"/>
      <c r="WLL359" s="221"/>
      <c r="WLM359" s="221"/>
      <c r="WLN359" s="221"/>
      <c r="WLO359" s="221"/>
      <c r="WLP359" s="221"/>
      <c r="WLQ359" s="221"/>
      <c r="WLR359" s="221"/>
      <c r="WLS359" s="221"/>
      <c r="WLT359" s="221"/>
      <c r="WLU359" s="221"/>
      <c r="WLV359" s="221"/>
      <c r="WLW359" s="221"/>
      <c r="WLX359" s="221"/>
      <c r="WLY359" s="221"/>
      <c r="WLZ359" s="221"/>
      <c r="WMA359" s="221"/>
      <c r="WMB359" s="221"/>
      <c r="WMC359" s="221"/>
      <c r="WMD359" s="221"/>
      <c r="WME359" s="221"/>
      <c r="WMF359" s="221"/>
      <c r="WMG359" s="221"/>
      <c r="WMH359" s="221"/>
      <c r="WMI359" s="221"/>
      <c r="WMJ359" s="221"/>
      <c r="WMK359" s="221"/>
      <c r="WML359" s="221"/>
      <c r="WMM359" s="221"/>
      <c r="WMN359" s="221"/>
      <c r="WMO359" s="221"/>
      <c r="WMP359" s="221"/>
      <c r="WMQ359" s="221"/>
      <c r="WMR359" s="221"/>
      <c r="WMS359" s="221"/>
      <c r="WMT359" s="221"/>
      <c r="WMU359" s="221"/>
      <c r="WMV359" s="221"/>
      <c r="WMW359" s="221"/>
      <c r="WMX359" s="221"/>
      <c r="WMY359" s="221"/>
      <c r="WMZ359" s="221"/>
      <c r="WNA359" s="221"/>
      <c r="WNB359" s="221"/>
      <c r="WNC359" s="221"/>
      <c r="WND359" s="221"/>
      <c r="WNE359" s="221"/>
      <c r="WNF359" s="221"/>
      <c r="WNG359" s="221"/>
      <c r="WNH359" s="221"/>
      <c r="WNI359" s="221"/>
      <c r="WNJ359" s="221"/>
      <c r="WNK359" s="221"/>
      <c r="WNL359" s="221"/>
      <c r="WNM359" s="221"/>
      <c r="WNN359" s="221"/>
      <c r="WNO359" s="221"/>
      <c r="WNP359" s="221"/>
      <c r="WNQ359" s="221"/>
      <c r="WNR359" s="221"/>
      <c r="WNS359" s="221"/>
      <c r="WNT359" s="221"/>
      <c r="WNU359" s="221"/>
      <c r="WNV359" s="221"/>
      <c r="WNW359" s="221"/>
      <c r="WNX359" s="221"/>
      <c r="WNY359" s="221"/>
      <c r="WNZ359" s="221"/>
      <c r="WOA359" s="221"/>
      <c r="WOB359" s="221"/>
      <c r="WOC359" s="221"/>
      <c r="WOD359" s="221"/>
      <c r="WOE359" s="221"/>
      <c r="WOF359" s="221"/>
      <c r="WOG359" s="221"/>
      <c r="WOH359" s="221"/>
      <c r="WOI359" s="221"/>
      <c r="WOJ359" s="221"/>
      <c r="WOK359" s="221"/>
      <c r="WOL359" s="221"/>
      <c r="WOM359" s="221"/>
      <c r="WON359" s="221"/>
      <c r="WOO359" s="221"/>
      <c r="WOP359" s="221"/>
      <c r="WOQ359" s="221"/>
      <c r="WOR359" s="221"/>
      <c r="WOS359" s="221"/>
      <c r="WOT359" s="221"/>
      <c r="WOU359" s="221"/>
      <c r="WOV359" s="221"/>
      <c r="WOW359" s="221"/>
      <c r="WOX359" s="221"/>
      <c r="WOY359" s="221"/>
      <c r="WOZ359" s="221"/>
      <c r="WPA359" s="221"/>
      <c r="WPB359" s="221"/>
      <c r="WPC359" s="221"/>
      <c r="WPD359" s="221"/>
      <c r="WPE359" s="221"/>
      <c r="WPF359" s="221"/>
      <c r="WPG359" s="221"/>
      <c r="WPH359" s="221"/>
      <c r="WPI359" s="221"/>
      <c r="WPJ359" s="221"/>
      <c r="WPK359" s="221"/>
      <c r="WPL359" s="221"/>
      <c r="WPM359" s="221"/>
      <c r="WPN359" s="221"/>
      <c r="WPO359" s="221"/>
      <c r="WPP359" s="221"/>
      <c r="WPQ359" s="221"/>
      <c r="WPR359" s="221"/>
      <c r="WPS359" s="221"/>
      <c r="WPT359" s="221"/>
      <c r="WPU359" s="221"/>
      <c r="WPV359" s="221"/>
      <c r="WPW359" s="221"/>
      <c r="WPX359" s="221"/>
      <c r="WPY359" s="221"/>
      <c r="WPZ359" s="221"/>
      <c r="WQA359" s="221"/>
      <c r="WQB359" s="221"/>
      <c r="WQC359" s="221"/>
      <c r="WQD359" s="221"/>
      <c r="WQE359" s="221"/>
      <c r="WQF359" s="221"/>
      <c r="WQG359" s="221"/>
      <c r="WQH359" s="221"/>
      <c r="WQI359" s="221"/>
      <c r="WQJ359" s="221"/>
      <c r="WQK359" s="221"/>
      <c r="WQL359" s="221"/>
      <c r="WQM359" s="221"/>
      <c r="WQN359" s="221"/>
      <c r="WQO359" s="221"/>
      <c r="WQP359" s="221"/>
      <c r="WQQ359" s="221"/>
      <c r="WQR359" s="221"/>
      <c r="WQS359" s="221"/>
      <c r="WQT359" s="221"/>
      <c r="WQU359" s="221"/>
      <c r="WQV359" s="221"/>
      <c r="WQW359" s="221"/>
      <c r="WQX359" s="221"/>
      <c r="WQY359" s="221"/>
      <c r="WQZ359" s="221"/>
      <c r="WRA359" s="221"/>
      <c r="WRB359" s="221"/>
      <c r="WRC359" s="221"/>
      <c r="WRD359" s="221"/>
      <c r="WRE359" s="221"/>
      <c r="WRF359" s="221"/>
      <c r="WRG359" s="221"/>
      <c r="WRH359" s="221"/>
      <c r="WRI359" s="221"/>
      <c r="WRJ359" s="221"/>
      <c r="WRK359" s="221"/>
      <c r="WRL359" s="221"/>
      <c r="WRM359" s="221"/>
      <c r="WRN359" s="221"/>
      <c r="WRO359" s="221"/>
      <c r="WRP359" s="221"/>
      <c r="WRQ359" s="221"/>
      <c r="WRR359" s="221"/>
      <c r="WRS359" s="221"/>
      <c r="WRT359" s="221"/>
      <c r="WRU359" s="221"/>
      <c r="WRV359" s="221"/>
      <c r="WRW359" s="221"/>
      <c r="WRX359" s="221"/>
      <c r="WRY359" s="221"/>
      <c r="WRZ359" s="221"/>
      <c r="WSA359" s="221"/>
      <c r="WSB359" s="221"/>
      <c r="WSC359" s="221"/>
      <c r="WSD359" s="221"/>
      <c r="WSE359" s="221"/>
      <c r="WSF359" s="221"/>
      <c r="WSG359" s="221"/>
      <c r="WSH359" s="221"/>
      <c r="WSI359" s="221"/>
      <c r="WSJ359" s="221"/>
      <c r="WSK359" s="221"/>
      <c r="WSL359" s="221"/>
      <c r="WSM359" s="221"/>
      <c r="WSN359" s="221"/>
      <c r="WSO359" s="221"/>
      <c r="WSP359" s="221"/>
      <c r="WSQ359" s="221"/>
      <c r="WSR359" s="221"/>
      <c r="WSS359" s="221"/>
      <c r="WST359" s="221"/>
      <c r="WSU359" s="221"/>
      <c r="WSV359" s="221"/>
      <c r="WSW359" s="221"/>
      <c r="WSX359" s="221"/>
      <c r="WSY359" s="221"/>
      <c r="WSZ359" s="221"/>
      <c r="WTA359" s="221"/>
      <c r="WTB359" s="221"/>
      <c r="WTC359" s="221"/>
      <c r="WTD359" s="221"/>
      <c r="WTE359" s="221"/>
      <c r="WTF359" s="221"/>
      <c r="WTG359" s="221"/>
      <c r="WTH359" s="221"/>
      <c r="WTI359" s="221"/>
      <c r="WTJ359" s="221"/>
      <c r="WTK359" s="221"/>
      <c r="WTL359" s="221"/>
      <c r="WTM359" s="221"/>
      <c r="WTN359" s="221"/>
      <c r="WTO359" s="221"/>
      <c r="WTP359" s="221"/>
      <c r="WTQ359" s="221"/>
      <c r="WTR359" s="221"/>
      <c r="WTS359" s="221"/>
      <c r="WTT359" s="221"/>
      <c r="WTU359" s="221"/>
      <c r="WTV359" s="221"/>
      <c r="WTW359" s="221"/>
      <c r="WTX359" s="221"/>
      <c r="WTY359" s="221"/>
      <c r="WTZ359" s="221"/>
      <c r="WUA359" s="221"/>
      <c r="WUB359" s="221"/>
      <c r="WUC359" s="221"/>
      <c r="WUD359" s="221"/>
      <c r="WUE359" s="221"/>
      <c r="WUF359" s="221"/>
      <c r="WUG359" s="221"/>
      <c r="WUH359" s="221"/>
      <c r="WUI359" s="221"/>
      <c r="WUJ359" s="221"/>
      <c r="WUK359" s="221"/>
      <c r="WUL359" s="221"/>
      <c r="WUM359" s="221"/>
      <c r="WUN359" s="221"/>
      <c r="WUO359" s="221"/>
      <c r="WUP359" s="221"/>
      <c r="WUQ359" s="221"/>
      <c r="WUR359" s="221"/>
      <c r="WUS359" s="221"/>
      <c r="WUT359" s="221"/>
      <c r="WUU359" s="221"/>
      <c r="WUV359" s="221"/>
      <c r="WUW359" s="221"/>
      <c r="WUX359" s="221"/>
      <c r="WUY359" s="221"/>
      <c r="WUZ359" s="221"/>
      <c r="WVA359" s="221"/>
      <c r="WVB359" s="221"/>
      <c r="WVC359" s="221"/>
      <c r="WVD359" s="221"/>
      <c r="WVE359" s="221"/>
      <c r="WVF359" s="221"/>
      <c r="WVG359" s="221"/>
      <c r="WVH359" s="221"/>
      <c r="WVI359" s="221"/>
      <c r="WVJ359" s="221"/>
      <c r="WVK359" s="221"/>
      <c r="WVL359" s="221"/>
      <c r="WVM359" s="221"/>
      <c r="WVN359" s="221"/>
      <c r="WVO359" s="221"/>
      <c r="WVP359" s="221"/>
      <c r="WVQ359" s="221"/>
      <c r="WVR359" s="221"/>
      <c r="WVS359" s="221"/>
      <c r="WVT359" s="221"/>
      <c r="WVU359" s="221"/>
      <c r="WVV359" s="221"/>
      <c r="WVW359" s="221"/>
      <c r="WVX359" s="221"/>
      <c r="WVY359" s="221"/>
      <c r="WVZ359" s="221"/>
      <c r="WWA359" s="221"/>
      <c r="WWB359" s="221"/>
      <c r="WWC359" s="221"/>
      <c r="WWD359" s="221"/>
      <c r="WWE359" s="221"/>
      <c r="WWF359" s="221"/>
      <c r="WWG359" s="221"/>
      <c r="WWH359" s="221"/>
      <c r="WWI359" s="221"/>
      <c r="WWJ359" s="221"/>
      <c r="WWK359" s="221"/>
      <c r="WWL359" s="221"/>
      <c r="WWM359" s="221"/>
      <c r="WWN359" s="221"/>
      <c r="WWO359" s="221"/>
      <c r="WWP359" s="221"/>
      <c r="WWQ359" s="221"/>
      <c r="WWR359" s="221"/>
      <c r="WWS359" s="221"/>
      <c r="WWT359" s="221"/>
      <c r="WWU359" s="221"/>
      <c r="WWV359" s="221"/>
      <c r="WWW359" s="221"/>
      <c r="WWX359" s="221"/>
      <c r="WWY359" s="221"/>
      <c r="WWZ359" s="221"/>
      <c r="WXA359" s="221"/>
      <c r="WXB359" s="221"/>
      <c r="WXC359" s="221"/>
      <c r="WXD359" s="221"/>
      <c r="WXE359" s="221"/>
      <c r="WXF359" s="221"/>
      <c r="WXG359" s="221"/>
      <c r="WXH359" s="221"/>
      <c r="WXI359" s="221"/>
      <c r="WXJ359" s="221"/>
      <c r="WXK359" s="221"/>
      <c r="WXL359" s="221"/>
      <c r="WXM359" s="221"/>
      <c r="WXN359" s="221"/>
      <c r="WXO359" s="221"/>
      <c r="WXP359" s="221"/>
      <c r="WXQ359" s="221"/>
      <c r="WXR359" s="221"/>
      <c r="WXS359" s="221"/>
      <c r="WXT359" s="221"/>
      <c r="WXU359" s="221"/>
      <c r="WXV359" s="221"/>
      <c r="WXW359" s="221"/>
      <c r="WXX359" s="221"/>
      <c r="WXY359" s="221"/>
      <c r="WXZ359" s="221"/>
      <c r="WYA359" s="221"/>
      <c r="WYB359" s="221"/>
      <c r="WYC359" s="221"/>
      <c r="WYD359" s="221"/>
      <c r="WYE359" s="221"/>
      <c r="WYF359" s="221"/>
      <c r="WYG359" s="221"/>
      <c r="WYH359" s="221"/>
      <c r="WYI359" s="221"/>
      <c r="WYJ359" s="221"/>
      <c r="WYK359" s="221"/>
      <c r="WYL359" s="221"/>
      <c r="WYM359" s="221"/>
      <c r="WYN359" s="221"/>
      <c r="WYO359" s="221"/>
      <c r="WYP359" s="221"/>
      <c r="WYQ359" s="221"/>
      <c r="WYR359" s="221"/>
      <c r="WYS359" s="221"/>
      <c r="WYT359" s="221"/>
      <c r="WYU359" s="221"/>
      <c r="WYV359" s="221"/>
      <c r="WYW359" s="221"/>
      <c r="WYX359" s="221"/>
      <c r="WYY359" s="221"/>
      <c r="WYZ359" s="221"/>
      <c r="WZA359" s="221"/>
      <c r="WZB359" s="221"/>
      <c r="WZC359" s="221"/>
      <c r="WZD359" s="221"/>
      <c r="WZE359" s="221"/>
      <c r="WZF359" s="221"/>
      <c r="WZG359" s="221"/>
      <c r="WZH359" s="221"/>
      <c r="WZI359" s="221"/>
      <c r="WZJ359" s="221"/>
      <c r="WZK359" s="221"/>
      <c r="WZL359" s="221"/>
      <c r="WZM359" s="221"/>
      <c r="WZN359" s="221"/>
      <c r="WZO359" s="221"/>
      <c r="WZP359" s="221"/>
      <c r="WZQ359" s="221"/>
      <c r="WZR359" s="221"/>
      <c r="WZS359" s="221"/>
      <c r="WZT359" s="221"/>
      <c r="WZU359" s="221"/>
      <c r="WZV359" s="221"/>
      <c r="WZW359" s="221"/>
      <c r="WZX359" s="221"/>
      <c r="WZY359" s="221"/>
      <c r="WZZ359" s="221"/>
      <c r="XAA359" s="221"/>
      <c r="XAB359" s="221"/>
      <c r="XAC359" s="221"/>
      <c r="XAD359" s="221"/>
      <c r="XAE359" s="221"/>
      <c r="XAF359" s="221"/>
      <c r="XAG359" s="221"/>
      <c r="XAH359" s="221"/>
      <c r="XAI359" s="221"/>
      <c r="XAJ359" s="221"/>
      <c r="XAK359" s="221"/>
      <c r="XAL359" s="221"/>
      <c r="XAM359" s="221"/>
      <c r="XAN359" s="221"/>
      <c r="XAO359" s="221"/>
      <c r="XAP359" s="221"/>
      <c r="XAQ359" s="221"/>
      <c r="XAR359" s="221"/>
      <c r="XAS359" s="221"/>
      <c r="XAT359" s="221"/>
      <c r="XAU359" s="221"/>
      <c r="XAV359" s="221"/>
      <c r="XAW359" s="221"/>
      <c r="XAX359" s="221"/>
      <c r="XAY359" s="221"/>
      <c r="XAZ359" s="221"/>
      <c r="XBA359" s="221"/>
      <c r="XBB359" s="221"/>
      <c r="XBC359" s="221"/>
      <c r="XBD359" s="221"/>
      <c r="XBE359" s="221"/>
      <c r="XBF359" s="221"/>
      <c r="XBG359" s="221"/>
      <c r="XBH359" s="221"/>
      <c r="XBI359" s="221"/>
      <c r="XBJ359" s="221"/>
      <c r="XBK359" s="221"/>
      <c r="XBL359" s="221"/>
      <c r="XBM359" s="221"/>
      <c r="XBN359" s="221"/>
      <c r="XBO359" s="221"/>
      <c r="XBP359" s="221"/>
      <c r="XBQ359" s="221"/>
      <c r="XBR359" s="221"/>
      <c r="XBS359" s="221"/>
      <c r="XBT359" s="221"/>
      <c r="XBU359" s="221"/>
      <c r="XBV359" s="221"/>
      <c r="XBW359" s="221"/>
      <c r="XBX359" s="221"/>
      <c r="XBY359" s="221"/>
      <c r="XBZ359" s="221"/>
      <c r="XCA359" s="221"/>
      <c r="XCB359" s="221"/>
      <c r="XCC359" s="221"/>
      <c r="XCD359" s="221"/>
      <c r="XCE359" s="221"/>
      <c r="XCF359" s="221"/>
      <c r="XCG359" s="221"/>
      <c r="XCH359" s="221"/>
      <c r="XCI359" s="221"/>
      <c r="XCJ359" s="221"/>
      <c r="XCK359" s="221"/>
      <c r="XCL359" s="221"/>
      <c r="XCM359" s="221"/>
      <c r="XCN359" s="221"/>
      <c r="XCO359" s="221"/>
      <c r="XCP359" s="221"/>
      <c r="XCQ359" s="221"/>
      <c r="XCR359" s="221"/>
      <c r="XCS359" s="221"/>
      <c r="XCT359" s="221"/>
      <c r="XCU359" s="221"/>
      <c r="XCV359" s="221"/>
      <c r="XCW359" s="221"/>
      <c r="XCX359" s="221"/>
      <c r="XCY359" s="221"/>
      <c r="XCZ359" s="221"/>
      <c r="XDA359" s="221"/>
      <c r="XDB359" s="221"/>
      <c r="XDC359" s="221"/>
      <c r="XDD359" s="221"/>
      <c r="XDE359" s="221"/>
      <c r="XDF359" s="221"/>
      <c r="XDG359" s="221"/>
      <c r="XDH359" s="221"/>
      <c r="XDI359" s="221"/>
      <c r="XDJ359" s="221"/>
      <c r="XDK359" s="221"/>
      <c r="XDL359" s="221"/>
      <c r="XDM359" s="221"/>
      <c r="XDN359" s="221"/>
      <c r="XDO359" s="221"/>
      <c r="XDP359" s="221"/>
      <c r="XDQ359" s="221"/>
      <c r="XDR359" s="221"/>
      <c r="XDS359" s="221"/>
      <c r="XDT359" s="221"/>
      <c r="XDU359" s="221"/>
      <c r="XDV359" s="221"/>
      <c r="XDW359" s="221"/>
      <c r="XDX359" s="221"/>
      <c r="XDY359" s="221"/>
      <c r="XDZ359" s="221"/>
      <c r="XEA359" s="221"/>
      <c r="XEB359" s="221"/>
      <c r="XEC359" s="221"/>
      <c r="XED359" s="221"/>
      <c r="XEE359" s="221"/>
      <c r="XEF359" s="221"/>
      <c r="XEG359" s="221"/>
      <c r="XEH359" s="221"/>
      <c r="XEI359" s="221"/>
      <c r="XEJ359" s="221"/>
      <c r="XEK359" s="221"/>
      <c r="XEL359" s="221"/>
      <c r="XEM359" s="221"/>
      <c r="XEN359" s="221"/>
      <c r="XEO359" s="221"/>
      <c r="XEP359" s="221"/>
      <c r="XEQ359" s="221"/>
      <c r="XER359" s="221"/>
      <c r="XES359" s="221"/>
      <c r="XET359" s="221"/>
      <c r="XEU359" s="221"/>
      <c r="XEV359" s="221"/>
      <c r="XEW359" s="221"/>
      <c r="XEX359" s="221"/>
      <c r="XEY359" s="221"/>
      <c r="XEZ359" s="221"/>
      <c r="XFA359" s="221"/>
      <c r="XFB359" s="221"/>
      <c r="XFC359" s="221"/>
      <c r="XFD359" s="221"/>
    </row>
    <row r="360" spans="1:16384" s="217" customFormat="1" x14ac:dyDescent="0.25">
      <c r="A360" s="204" t="s">
        <v>1485</v>
      </c>
      <c r="B360" s="233" t="s">
        <v>1178</v>
      </c>
      <c r="C360" s="204" t="s">
        <v>50</v>
      </c>
      <c r="D360" s="206" t="s">
        <v>71</v>
      </c>
      <c r="E360" s="207">
        <v>14120</v>
      </c>
      <c r="F360" s="207"/>
      <c r="G360" s="221">
        <v>3353.5</v>
      </c>
      <c r="H360" s="221">
        <v>706</v>
      </c>
      <c r="I360" s="221">
        <v>594.2166666666667</v>
      </c>
      <c r="J360" s="222"/>
      <c r="M360" s="225">
        <v>20</v>
      </c>
      <c r="N360" s="229"/>
      <c r="O360" s="229"/>
    </row>
    <row r="361" spans="1:16384" s="217" customFormat="1" x14ac:dyDescent="0.25">
      <c r="A361" s="204"/>
      <c r="B361" s="234"/>
      <c r="C361" s="235"/>
      <c r="D361" s="236"/>
      <c r="E361" s="237"/>
      <c r="F361" s="221"/>
      <c r="G361" s="221"/>
      <c r="H361" s="221"/>
      <c r="I361" s="238"/>
      <c r="J361" s="222"/>
      <c r="K361" s="221"/>
      <c r="L361" s="221"/>
      <c r="M361" s="229"/>
      <c r="N361" s="229"/>
      <c r="O361" s="229"/>
    </row>
    <row r="362" spans="1:16384" s="217" customFormat="1" x14ac:dyDescent="0.25">
      <c r="A362" s="195" t="s">
        <v>931</v>
      </c>
      <c r="B362" s="200" t="s">
        <v>1127</v>
      </c>
      <c r="C362" s="201"/>
      <c r="D362" s="202"/>
      <c r="E362" s="208" t="s">
        <v>489</v>
      </c>
      <c r="F362" s="203" t="s">
        <v>719</v>
      </c>
      <c r="G362" s="203" t="s">
        <v>517</v>
      </c>
      <c r="H362" s="203" t="s">
        <v>733</v>
      </c>
      <c r="I362" s="239" t="s">
        <v>516</v>
      </c>
      <c r="J362" s="240" t="s">
        <v>605</v>
      </c>
      <c r="K362" s="216" t="s">
        <v>699</v>
      </c>
      <c r="L362" s="229"/>
      <c r="M362" s="229"/>
      <c r="N362" s="229"/>
      <c r="O362" s="229"/>
    </row>
    <row r="363" spans="1:16384" s="229" customFormat="1" ht="15" customHeight="1" x14ac:dyDescent="0.25">
      <c r="A363" s="204" t="s">
        <v>455</v>
      </c>
      <c r="B363" s="205" t="s">
        <v>74</v>
      </c>
      <c r="C363" s="204" t="s">
        <v>75</v>
      </c>
      <c r="D363" s="206" t="s">
        <v>76</v>
      </c>
      <c r="E363" s="207">
        <v>40000</v>
      </c>
      <c r="F363" s="220"/>
      <c r="G363" s="221">
        <f>E363/K363</f>
        <v>2000</v>
      </c>
      <c r="H363" s="221"/>
      <c r="I363" s="221"/>
      <c r="J363" s="241"/>
      <c r="K363" s="225">
        <v>20</v>
      </c>
    </row>
    <row r="364" spans="1:16384" s="229" customFormat="1" ht="15" customHeight="1" x14ac:dyDescent="0.25">
      <c r="A364" s="204" t="s">
        <v>456</v>
      </c>
      <c r="B364" s="205" t="s">
        <v>735</v>
      </c>
      <c r="C364" s="204" t="s">
        <v>75</v>
      </c>
      <c r="D364" s="206" t="s">
        <v>76</v>
      </c>
      <c r="E364" s="207"/>
      <c r="F364" s="207">
        <v>15000</v>
      </c>
      <c r="G364" s="221"/>
      <c r="H364" s="221">
        <f>F364/K364</f>
        <v>750</v>
      </c>
      <c r="I364" s="221"/>
      <c r="J364" s="241"/>
      <c r="K364" s="225">
        <v>20</v>
      </c>
    </row>
    <row r="365" spans="1:16384" s="229" customFormat="1" x14ac:dyDescent="0.25">
      <c r="A365" s="204" t="s">
        <v>457</v>
      </c>
      <c r="B365" s="205" t="s">
        <v>734</v>
      </c>
      <c r="C365" s="204" t="s">
        <v>75</v>
      </c>
      <c r="D365" s="206" t="s">
        <v>76</v>
      </c>
      <c r="E365" s="207">
        <v>40000</v>
      </c>
      <c r="F365" s="207"/>
      <c r="G365" s="221">
        <f>E365/K365</f>
        <v>2000</v>
      </c>
      <c r="H365" s="221"/>
      <c r="I365" s="221"/>
      <c r="J365" s="241"/>
      <c r="K365" s="225">
        <v>20</v>
      </c>
    </row>
    <row r="366" spans="1:16384" s="229" customFormat="1" x14ac:dyDescent="0.25">
      <c r="A366" s="204" t="s">
        <v>458</v>
      </c>
      <c r="B366" s="205" t="s">
        <v>736</v>
      </c>
      <c r="C366" s="204" t="s">
        <v>75</v>
      </c>
      <c r="D366" s="206" t="s">
        <v>76</v>
      </c>
      <c r="E366" s="207"/>
      <c r="F366" s="207">
        <v>15000</v>
      </c>
      <c r="G366" s="221"/>
      <c r="H366" s="221">
        <f>F366/K366</f>
        <v>750</v>
      </c>
      <c r="I366" s="221"/>
      <c r="J366" s="241"/>
      <c r="K366" s="225">
        <v>20</v>
      </c>
    </row>
    <row r="367" spans="1:16384" s="229" customFormat="1" x14ac:dyDescent="0.25">
      <c r="A367" s="204" t="s">
        <v>1486</v>
      </c>
      <c r="B367" s="205" t="s">
        <v>737</v>
      </c>
      <c r="C367" s="204" t="s">
        <v>75</v>
      </c>
      <c r="D367" s="206" t="s">
        <v>76</v>
      </c>
      <c r="E367" s="207">
        <v>36000</v>
      </c>
      <c r="F367" s="220"/>
      <c r="G367" s="221">
        <f>E367/K367</f>
        <v>2000</v>
      </c>
      <c r="H367" s="221"/>
      <c r="I367" s="221"/>
      <c r="J367" s="241"/>
      <c r="K367" s="225">
        <v>18</v>
      </c>
    </row>
    <row r="368" spans="1:16384" s="229" customFormat="1" x14ac:dyDescent="0.25">
      <c r="A368" s="204" t="s">
        <v>1487</v>
      </c>
      <c r="B368" s="205" t="s">
        <v>738</v>
      </c>
      <c r="C368" s="204" t="s">
        <v>75</v>
      </c>
      <c r="D368" s="206" t="s">
        <v>76</v>
      </c>
      <c r="E368" s="207"/>
      <c r="F368" s="207">
        <v>14040</v>
      </c>
      <c r="G368" s="221"/>
      <c r="H368" s="221">
        <f>F368/K368</f>
        <v>780</v>
      </c>
      <c r="I368" s="221"/>
      <c r="J368" s="241"/>
      <c r="K368" s="225">
        <v>18</v>
      </c>
    </row>
    <row r="369" spans="1:11" s="229" customFormat="1" x14ac:dyDescent="0.25">
      <c r="A369" s="204" t="s">
        <v>1488</v>
      </c>
      <c r="B369" s="205" t="s">
        <v>739</v>
      </c>
      <c r="C369" s="204" t="s">
        <v>75</v>
      </c>
      <c r="D369" s="206" t="s">
        <v>76</v>
      </c>
      <c r="E369" s="207">
        <v>23940</v>
      </c>
      <c r="F369" s="207"/>
      <c r="G369" s="221">
        <f>E369/K369</f>
        <v>1330</v>
      </c>
      <c r="H369" s="221"/>
      <c r="I369" s="221"/>
      <c r="J369" s="241"/>
      <c r="K369" s="225">
        <v>18</v>
      </c>
    </row>
    <row r="370" spans="1:11" s="229" customFormat="1" x14ac:dyDescent="0.25">
      <c r="A370" s="204" t="s">
        <v>1489</v>
      </c>
      <c r="B370" s="205" t="s">
        <v>740</v>
      </c>
      <c r="C370" s="204" t="s">
        <v>75</v>
      </c>
      <c r="D370" s="206" t="s">
        <v>76</v>
      </c>
      <c r="E370" s="207"/>
      <c r="F370" s="207">
        <v>10080</v>
      </c>
      <c r="G370" s="221"/>
      <c r="H370" s="221">
        <f>F370/K370</f>
        <v>560</v>
      </c>
      <c r="I370" s="221"/>
      <c r="J370" s="241"/>
      <c r="K370" s="225">
        <v>18</v>
      </c>
    </row>
    <row r="371" spans="1:11" s="229" customFormat="1" x14ac:dyDescent="0.25">
      <c r="A371" s="204" t="s">
        <v>1490</v>
      </c>
      <c r="B371" s="205" t="s">
        <v>519</v>
      </c>
      <c r="C371" s="204" t="s">
        <v>27</v>
      </c>
      <c r="D371" s="206" t="s">
        <v>67</v>
      </c>
      <c r="E371" s="207">
        <v>27000</v>
      </c>
      <c r="F371" s="220"/>
      <c r="G371" s="221">
        <f>E371/K371</f>
        <v>1350</v>
      </c>
      <c r="H371" s="221"/>
      <c r="I371" s="221"/>
      <c r="J371" s="241"/>
      <c r="K371" s="225">
        <v>20</v>
      </c>
    </row>
    <row r="372" spans="1:11" s="229" customFormat="1" x14ac:dyDescent="0.25">
      <c r="A372" s="204" t="s">
        <v>1491</v>
      </c>
      <c r="B372" s="205" t="s">
        <v>763</v>
      </c>
      <c r="C372" s="204" t="s">
        <v>27</v>
      </c>
      <c r="D372" s="206" t="s">
        <v>67</v>
      </c>
      <c r="E372" s="207"/>
      <c r="F372" s="207">
        <v>10000</v>
      </c>
      <c r="G372" s="221"/>
      <c r="H372" s="221">
        <f>F372/K372</f>
        <v>500</v>
      </c>
      <c r="I372" s="221"/>
      <c r="J372" s="241"/>
      <c r="K372" s="225">
        <v>20</v>
      </c>
    </row>
    <row r="373" spans="1:11" s="229" customFormat="1" x14ac:dyDescent="0.25">
      <c r="A373" s="204" t="s">
        <v>1492</v>
      </c>
      <c r="B373" s="205" t="s">
        <v>518</v>
      </c>
      <c r="C373" s="204" t="s">
        <v>27</v>
      </c>
      <c r="D373" s="206" t="s">
        <v>67</v>
      </c>
      <c r="E373" s="207">
        <v>20000</v>
      </c>
      <c r="F373" s="220"/>
      <c r="G373" s="221">
        <f>E373/K373</f>
        <v>1000</v>
      </c>
      <c r="H373" s="221"/>
      <c r="I373" s="221"/>
      <c r="J373" s="241"/>
      <c r="K373" s="225">
        <v>20</v>
      </c>
    </row>
    <row r="374" spans="1:11" s="229" customFormat="1" x14ac:dyDescent="0.25">
      <c r="A374" s="204" t="s">
        <v>1493</v>
      </c>
      <c r="B374" s="205" t="s">
        <v>764</v>
      </c>
      <c r="C374" s="204" t="s">
        <v>27</v>
      </c>
      <c r="D374" s="206" t="s">
        <v>67</v>
      </c>
      <c r="E374" s="207"/>
      <c r="F374" s="207">
        <v>8000</v>
      </c>
      <c r="G374" s="221"/>
      <c r="H374" s="221">
        <f>F374/K374</f>
        <v>400</v>
      </c>
      <c r="I374" s="221"/>
      <c r="J374" s="241"/>
      <c r="K374" s="225">
        <v>20</v>
      </c>
    </row>
    <row r="375" spans="1:11" s="229" customFormat="1" x14ac:dyDescent="0.25">
      <c r="A375" s="204" t="s">
        <v>1494</v>
      </c>
      <c r="B375" s="205" t="s">
        <v>628</v>
      </c>
      <c r="C375" s="204" t="s">
        <v>27</v>
      </c>
      <c r="D375" s="206" t="s">
        <v>67</v>
      </c>
      <c r="E375" s="207">
        <v>20000</v>
      </c>
      <c r="F375" s="220"/>
      <c r="G375" s="221">
        <f>E375/K375</f>
        <v>1000</v>
      </c>
      <c r="H375" s="221"/>
      <c r="I375" s="221"/>
      <c r="J375" s="241"/>
      <c r="K375" s="225">
        <v>20</v>
      </c>
    </row>
    <row r="376" spans="1:11" s="229" customFormat="1" x14ac:dyDescent="0.25">
      <c r="A376" s="204" t="s">
        <v>1495</v>
      </c>
      <c r="B376" s="205" t="s">
        <v>765</v>
      </c>
      <c r="C376" s="204" t="s">
        <v>27</v>
      </c>
      <c r="D376" s="206" t="s">
        <v>67</v>
      </c>
      <c r="E376" s="207"/>
      <c r="F376" s="207"/>
      <c r="G376" s="221">
        <f>E376/K376</f>
        <v>0</v>
      </c>
      <c r="H376" s="221"/>
      <c r="I376" s="221"/>
      <c r="J376" s="241"/>
      <c r="K376" s="225">
        <v>20</v>
      </c>
    </row>
    <row r="377" spans="1:11" s="229" customFormat="1" x14ac:dyDescent="0.25">
      <c r="A377" s="204" t="s">
        <v>1496</v>
      </c>
      <c r="B377" s="205" t="s">
        <v>1072</v>
      </c>
      <c r="C377" s="204" t="s">
        <v>27</v>
      </c>
      <c r="D377" s="206" t="s">
        <v>67</v>
      </c>
      <c r="E377" s="207">
        <v>30000</v>
      </c>
      <c r="F377" s="207"/>
      <c r="G377" s="221">
        <f>E377/K377</f>
        <v>1500</v>
      </c>
      <c r="H377" s="221"/>
      <c r="I377" s="221"/>
      <c r="J377" s="241"/>
      <c r="K377" s="225">
        <v>20</v>
      </c>
    </row>
    <row r="378" spans="1:11" s="229" customFormat="1" x14ac:dyDescent="0.25">
      <c r="A378" s="204" t="s">
        <v>1497</v>
      </c>
      <c r="B378" s="205" t="s">
        <v>1072</v>
      </c>
      <c r="C378" s="204" t="s">
        <v>27</v>
      </c>
      <c r="D378" s="206" t="s">
        <v>67</v>
      </c>
      <c r="E378" s="207"/>
      <c r="F378" s="207">
        <v>14000</v>
      </c>
      <c r="G378" s="221"/>
      <c r="H378" s="221">
        <v>700</v>
      </c>
      <c r="I378" s="221"/>
      <c r="J378" s="241"/>
      <c r="K378" s="225">
        <v>20</v>
      </c>
    </row>
    <row r="379" spans="1:11" s="229" customFormat="1" x14ac:dyDescent="0.25">
      <c r="A379" s="204" t="s">
        <v>1498</v>
      </c>
      <c r="B379" s="205" t="s">
        <v>750</v>
      </c>
      <c r="C379" s="204" t="s">
        <v>694</v>
      </c>
      <c r="D379" s="206" t="s">
        <v>72</v>
      </c>
      <c r="E379" s="207">
        <v>30000</v>
      </c>
      <c r="F379" s="220"/>
      <c r="G379" s="221">
        <f>E379/K379</f>
        <v>1500</v>
      </c>
      <c r="H379" s="221"/>
      <c r="I379" s="221">
        <f>E379*0.3</f>
        <v>9000</v>
      </c>
      <c r="J379" s="222">
        <f>(E379-I379)/(K379-1)</f>
        <v>1105.2631578947369</v>
      </c>
      <c r="K379" s="225">
        <v>20</v>
      </c>
    </row>
    <row r="380" spans="1:11" s="229" customFormat="1" x14ac:dyDescent="0.25">
      <c r="A380" s="204" t="s">
        <v>1499</v>
      </c>
      <c r="B380" s="205" t="s">
        <v>751</v>
      </c>
      <c r="C380" s="204" t="s">
        <v>694</v>
      </c>
      <c r="D380" s="206" t="s">
        <v>72</v>
      </c>
      <c r="E380" s="207"/>
      <c r="F380" s="207">
        <v>12000</v>
      </c>
      <c r="G380" s="221"/>
      <c r="H380" s="221">
        <f>F380/K380</f>
        <v>600</v>
      </c>
      <c r="I380" s="221">
        <f>F380*0.3</f>
        <v>3600</v>
      </c>
      <c r="J380" s="222">
        <f>(F380-I380)/(K380-1)</f>
        <v>442.10526315789474</v>
      </c>
      <c r="K380" s="225">
        <v>20</v>
      </c>
    </row>
    <row r="381" spans="1:11" s="229" customFormat="1" x14ac:dyDescent="0.25">
      <c r="A381" s="204" t="s">
        <v>1500</v>
      </c>
      <c r="B381" s="205" t="s">
        <v>690</v>
      </c>
      <c r="C381" s="204" t="s">
        <v>52</v>
      </c>
      <c r="D381" s="206" t="s">
        <v>72</v>
      </c>
      <c r="E381" s="207">
        <v>22500</v>
      </c>
      <c r="F381" s="220"/>
      <c r="G381" s="221">
        <f>E381/K381</f>
        <v>1125</v>
      </c>
      <c r="H381" s="221"/>
      <c r="I381" s="221">
        <f>E381*0.3</f>
        <v>6750</v>
      </c>
      <c r="J381" s="222">
        <f>(E381-I381)/(K381-1)</f>
        <v>828.9473684210526</v>
      </c>
      <c r="K381" s="225">
        <v>20</v>
      </c>
    </row>
    <row r="382" spans="1:11" s="229" customFormat="1" x14ac:dyDescent="0.25">
      <c r="A382" s="204" t="s">
        <v>1501</v>
      </c>
      <c r="B382" s="205" t="s">
        <v>746</v>
      </c>
      <c r="C382" s="204" t="s">
        <v>52</v>
      </c>
      <c r="D382" s="206" t="s">
        <v>72</v>
      </c>
      <c r="E382" s="207"/>
      <c r="F382" s="207">
        <v>9000</v>
      </c>
      <c r="G382" s="221"/>
      <c r="H382" s="221">
        <f>F382/K382</f>
        <v>450</v>
      </c>
      <c r="I382" s="221">
        <f>F382*0.3</f>
        <v>2700</v>
      </c>
      <c r="J382" s="222">
        <f>(F382-I382)/(K382-1)</f>
        <v>331.57894736842104</v>
      </c>
      <c r="K382" s="225">
        <v>20</v>
      </c>
    </row>
    <row r="383" spans="1:11" s="229" customFormat="1" x14ac:dyDescent="0.25">
      <c r="A383" s="204" t="s">
        <v>1502</v>
      </c>
      <c r="B383" s="205" t="s">
        <v>691</v>
      </c>
      <c r="C383" s="204" t="s">
        <v>52</v>
      </c>
      <c r="D383" s="206" t="s">
        <v>72</v>
      </c>
      <c r="E383" s="207">
        <v>22500</v>
      </c>
      <c r="F383" s="207"/>
      <c r="G383" s="221">
        <f>E383/K383</f>
        <v>1125</v>
      </c>
      <c r="H383" s="221"/>
      <c r="I383" s="221">
        <f>E383*0.3</f>
        <v>6750</v>
      </c>
      <c r="J383" s="222">
        <f>(E383-I383)/(K383-1)</f>
        <v>828.9473684210526</v>
      </c>
      <c r="K383" s="225">
        <v>20</v>
      </c>
    </row>
    <row r="384" spans="1:11" s="229" customFormat="1" x14ac:dyDescent="0.25">
      <c r="A384" s="204" t="s">
        <v>1503</v>
      </c>
      <c r="B384" s="205" t="s">
        <v>747</v>
      </c>
      <c r="C384" s="204" t="s">
        <v>52</v>
      </c>
      <c r="D384" s="206" t="s">
        <v>72</v>
      </c>
      <c r="E384" s="207"/>
      <c r="F384" s="207">
        <v>9000</v>
      </c>
      <c r="G384" s="221"/>
      <c r="H384" s="221">
        <f>F384/K384</f>
        <v>450</v>
      </c>
      <c r="I384" s="221">
        <f>F384*0.3</f>
        <v>2700</v>
      </c>
      <c r="J384" s="222">
        <f>(F384-I384)/(K384-1)</f>
        <v>331.57894736842104</v>
      </c>
      <c r="K384" s="225">
        <v>20</v>
      </c>
    </row>
    <row r="385" spans="1:15" s="229" customFormat="1" x14ac:dyDescent="0.25">
      <c r="A385" s="204" t="s">
        <v>1504</v>
      </c>
      <c r="B385" s="205" t="s">
        <v>693</v>
      </c>
      <c r="C385" s="204" t="s">
        <v>52</v>
      </c>
      <c r="D385" s="206" t="s">
        <v>72</v>
      </c>
      <c r="E385" s="207">
        <v>25650</v>
      </c>
      <c r="F385" s="207"/>
      <c r="G385" s="221">
        <f>E385/K385</f>
        <v>1282.5</v>
      </c>
      <c r="H385" s="221"/>
      <c r="I385" s="221">
        <f>E385*0.3</f>
        <v>7695</v>
      </c>
      <c r="J385" s="222">
        <f>(E385-I385)/(K385-1)</f>
        <v>945</v>
      </c>
      <c r="K385" s="225">
        <v>20</v>
      </c>
    </row>
    <row r="386" spans="1:15" s="229" customFormat="1" x14ac:dyDescent="0.25">
      <c r="A386" s="204" t="s">
        <v>1505</v>
      </c>
      <c r="B386" s="205" t="s">
        <v>748</v>
      </c>
      <c r="C386" s="204" t="s">
        <v>52</v>
      </c>
      <c r="D386" s="206" t="s">
        <v>72</v>
      </c>
      <c r="E386" s="207"/>
      <c r="F386" s="207">
        <v>12000</v>
      </c>
      <c r="G386" s="221"/>
      <c r="H386" s="221">
        <f>F386/K386</f>
        <v>600</v>
      </c>
      <c r="I386" s="221">
        <f>F386*0.3</f>
        <v>3600</v>
      </c>
      <c r="J386" s="222">
        <f>(F386-I386)/(K386-1)</f>
        <v>442.10526315789474</v>
      </c>
      <c r="K386" s="225">
        <v>20</v>
      </c>
    </row>
    <row r="387" spans="1:15" s="229" customFormat="1" x14ac:dyDescent="0.25">
      <c r="A387" s="204" t="s">
        <v>1506</v>
      </c>
      <c r="B387" s="205" t="s">
        <v>692</v>
      </c>
      <c r="C387" s="204" t="s">
        <v>52</v>
      </c>
      <c r="D387" s="206" t="s">
        <v>72</v>
      </c>
      <c r="E387" s="207">
        <v>20000</v>
      </c>
      <c r="F387" s="207"/>
      <c r="G387" s="221">
        <f>E387/K387</f>
        <v>1000</v>
      </c>
      <c r="H387" s="221"/>
      <c r="I387" s="221">
        <f>E387*0.3</f>
        <v>6000</v>
      </c>
      <c r="J387" s="222">
        <f>(E387-I387)/(K387-1)</f>
        <v>736.84210526315792</v>
      </c>
      <c r="K387" s="225">
        <v>20</v>
      </c>
    </row>
    <row r="388" spans="1:15" s="229" customFormat="1" x14ac:dyDescent="0.25">
      <c r="A388" s="204" t="s">
        <v>1507</v>
      </c>
      <c r="B388" s="205" t="s">
        <v>749</v>
      </c>
      <c r="C388" s="204" t="s">
        <v>52</v>
      </c>
      <c r="D388" s="206" t="s">
        <v>72</v>
      </c>
      <c r="E388" s="207"/>
      <c r="F388" s="207">
        <v>8000</v>
      </c>
      <c r="G388" s="221"/>
      <c r="H388" s="221">
        <f>F388/K388</f>
        <v>400</v>
      </c>
      <c r="I388" s="221">
        <f>F388*0.3</f>
        <v>2400</v>
      </c>
      <c r="J388" s="222">
        <f>(F388-I388)/(K388-1)</f>
        <v>294.73684210526318</v>
      </c>
      <c r="K388" s="225">
        <v>20</v>
      </c>
    </row>
    <row r="389" spans="1:15" s="229" customFormat="1" x14ac:dyDescent="0.25">
      <c r="A389" s="204" t="s">
        <v>1508</v>
      </c>
      <c r="B389" s="205" t="s">
        <v>744</v>
      </c>
      <c r="C389" s="204" t="s">
        <v>358</v>
      </c>
      <c r="D389" s="206" t="s">
        <v>544</v>
      </c>
      <c r="E389" s="207">
        <v>27700</v>
      </c>
      <c r="F389" s="220"/>
      <c r="G389" s="221">
        <f>E389/K389</f>
        <v>1385</v>
      </c>
      <c r="H389" s="221"/>
      <c r="J389" s="222"/>
      <c r="K389" s="225">
        <v>20</v>
      </c>
    </row>
    <row r="390" spans="1:15" s="229" customFormat="1" x14ac:dyDescent="0.25">
      <c r="A390" s="204" t="s">
        <v>1509</v>
      </c>
      <c r="B390" s="205" t="s">
        <v>745</v>
      </c>
      <c r="C390" s="204" t="s">
        <v>358</v>
      </c>
      <c r="D390" s="206" t="s">
        <v>544</v>
      </c>
      <c r="E390" s="207"/>
      <c r="F390" s="207">
        <v>10000</v>
      </c>
      <c r="G390" s="221"/>
      <c r="H390" s="221">
        <f>F390/K390</f>
        <v>500</v>
      </c>
      <c r="J390" s="222"/>
      <c r="K390" s="225">
        <v>20</v>
      </c>
    </row>
    <row r="391" spans="1:15" s="229" customFormat="1" x14ac:dyDescent="0.25">
      <c r="A391" s="204" t="s">
        <v>1510</v>
      </c>
      <c r="B391" s="205" t="s">
        <v>616</v>
      </c>
      <c r="C391" s="204" t="s">
        <v>358</v>
      </c>
      <c r="D391" s="206" t="s">
        <v>544</v>
      </c>
      <c r="E391" s="207">
        <v>19200</v>
      </c>
      <c r="F391" s="220"/>
      <c r="G391" s="221">
        <f>E391/K391</f>
        <v>1200</v>
      </c>
      <c r="H391" s="221"/>
      <c r="J391" s="222"/>
      <c r="K391" s="225">
        <v>16</v>
      </c>
    </row>
    <row r="392" spans="1:15" s="229" customFormat="1" x14ac:dyDescent="0.25">
      <c r="A392" s="204" t="s">
        <v>1511</v>
      </c>
      <c r="B392" s="205" t="s">
        <v>741</v>
      </c>
      <c r="C392" s="204" t="s">
        <v>358</v>
      </c>
      <c r="D392" s="206" t="s">
        <v>544</v>
      </c>
      <c r="E392" s="207"/>
      <c r="F392" s="207">
        <v>7600</v>
      </c>
      <c r="G392" s="221"/>
      <c r="H392" s="221">
        <f>F392/K392</f>
        <v>475</v>
      </c>
      <c r="J392" s="222"/>
      <c r="K392" s="225">
        <v>16</v>
      </c>
    </row>
    <row r="393" spans="1:15" s="229" customFormat="1" x14ac:dyDescent="0.25">
      <c r="A393" s="204" t="s">
        <v>1512</v>
      </c>
      <c r="B393" s="233" t="s">
        <v>742</v>
      </c>
      <c r="C393" s="204" t="s">
        <v>358</v>
      </c>
      <c r="D393" s="206" t="s">
        <v>544</v>
      </c>
      <c r="E393" s="207">
        <v>19200</v>
      </c>
      <c r="F393" s="220"/>
      <c r="G393" s="221">
        <f>E393/K393</f>
        <v>1200</v>
      </c>
      <c r="H393" s="221"/>
      <c r="J393" s="222"/>
      <c r="K393" s="225">
        <v>16</v>
      </c>
    </row>
    <row r="394" spans="1:15" s="229" customFormat="1" x14ac:dyDescent="0.25">
      <c r="A394" s="204" t="s">
        <v>1513</v>
      </c>
      <c r="B394" s="233" t="s">
        <v>743</v>
      </c>
      <c r="C394" s="204" t="s">
        <v>358</v>
      </c>
      <c r="D394" s="206" t="s">
        <v>544</v>
      </c>
      <c r="E394" s="207"/>
      <c r="F394" s="207">
        <v>7600</v>
      </c>
      <c r="G394" s="221"/>
      <c r="H394" s="221">
        <f>F394/K394</f>
        <v>475</v>
      </c>
      <c r="J394" s="222"/>
      <c r="K394" s="225">
        <v>16</v>
      </c>
    </row>
    <row r="395" spans="1:15" s="229" customFormat="1" x14ac:dyDescent="0.25">
      <c r="A395" s="204" t="s">
        <v>1514</v>
      </c>
      <c r="B395" s="233" t="s">
        <v>756</v>
      </c>
      <c r="C395" s="204" t="s">
        <v>48</v>
      </c>
      <c r="D395" s="206" t="s">
        <v>70</v>
      </c>
      <c r="E395" s="207">
        <v>15000</v>
      </c>
      <c r="F395" s="220"/>
      <c r="G395" s="221">
        <f>E395/K395</f>
        <v>750</v>
      </c>
      <c r="H395" s="221"/>
      <c r="I395" s="221"/>
      <c r="J395" s="241"/>
      <c r="K395" s="225">
        <v>20</v>
      </c>
    </row>
    <row r="396" spans="1:15" s="229" customFormat="1" x14ac:dyDescent="0.25">
      <c r="A396" s="204" t="s">
        <v>1515</v>
      </c>
      <c r="B396" s="233" t="s">
        <v>762</v>
      </c>
      <c r="C396" s="204" t="s">
        <v>48</v>
      </c>
      <c r="D396" s="206" t="s">
        <v>70</v>
      </c>
      <c r="E396" s="207"/>
      <c r="F396" s="207">
        <v>6000</v>
      </c>
      <c r="G396" s="221"/>
      <c r="H396" s="221">
        <f>F396/K396</f>
        <v>300</v>
      </c>
      <c r="I396" s="221"/>
      <c r="J396" s="241"/>
      <c r="K396" s="225">
        <v>20</v>
      </c>
    </row>
    <row r="397" spans="1:15" s="229" customFormat="1" x14ac:dyDescent="0.25">
      <c r="A397" s="204" t="s">
        <v>1516</v>
      </c>
      <c r="B397" s="233" t="s">
        <v>757</v>
      </c>
      <c r="C397" s="204" t="s">
        <v>48</v>
      </c>
      <c r="D397" s="206" t="s">
        <v>70</v>
      </c>
      <c r="E397" s="207">
        <v>15000</v>
      </c>
      <c r="F397" s="220"/>
      <c r="G397" s="221">
        <f t="shared" ref="G397:G402" si="110">E397/K397</f>
        <v>750</v>
      </c>
      <c r="H397" s="221"/>
      <c r="I397" s="221"/>
      <c r="J397" s="241"/>
      <c r="K397" s="225">
        <v>20</v>
      </c>
    </row>
    <row r="398" spans="1:15" s="217" customFormat="1" x14ac:dyDescent="0.25">
      <c r="A398" s="204" t="s">
        <v>1517</v>
      </c>
      <c r="B398" s="233" t="s">
        <v>758</v>
      </c>
      <c r="C398" s="204" t="s">
        <v>48</v>
      </c>
      <c r="D398" s="206" t="s">
        <v>70</v>
      </c>
      <c r="E398" s="207">
        <v>9000</v>
      </c>
      <c r="F398" s="220"/>
      <c r="G398" s="221">
        <f t="shared" si="110"/>
        <v>450</v>
      </c>
      <c r="H398" s="221"/>
      <c r="I398" s="221"/>
      <c r="J398" s="241"/>
      <c r="K398" s="225">
        <v>20</v>
      </c>
      <c r="L398" s="229"/>
      <c r="M398" s="229"/>
      <c r="N398" s="229"/>
      <c r="O398" s="229"/>
    </row>
    <row r="399" spans="1:15" s="217" customFormat="1" x14ac:dyDescent="0.25">
      <c r="A399" s="204" t="s">
        <v>1518</v>
      </c>
      <c r="B399" s="233" t="s">
        <v>759</v>
      </c>
      <c r="C399" s="204" t="s">
        <v>48</v>
      </c>
      <c r="D399" s="206" t="s">
        <v>70</v>
      </c>
      <c r="E399" s="207">
        <v>9600</v>
      </c>
      <c r="F399" s="220"/>
      <c r="G399" s="221">
        <f t="shared" si="110"/>
        <v>480</v>
      </c>
      <c r="H399" s="221"/>
      <c r="I399" s="221"/>
      <c r="J399" s="241"/>
      <c r="K399" s="225">
        <v>20</v>
      </c>
      <c r="L399" s="229"/>
      <c r="M399" s="229"/>
      <c r="N399" s="229"/>
      <c r="O399" s="229"/>
    </row>
    <row r="400" spans="1:15" s="217" customFormat="1" x14ac:dyDescent="0.25">
      <c r="A400" s="204" t="s">
        <v>1519</v>
      </c>
      <c r="B400" s="233" t="s">
        <v>760</v>
      </c>
      <c r="C400" s="204" t="s">
        <v>48</v>
      </c>
      <c r="D400" s="206" t="s">
        <v>70</v>
      </c>
      <c r="E400" s="207">
        <v>9600</v>
      </c>
      <c r="F400" s="220"/>
      <c r="G400" s="221">
        <f t="shared" si="110"/>
        <v>480</v>
      </c>
      <c r="H400" s="221"/>
      <c r="I400" s="221"/>
      <c r="J400" s="241"/>
      <c r="K400" s="225">
        <v>20</v>
      </c>
      <c r="L400" s="229"/>
      <c r="M400" s="229"/>
      <c r="N400" s="229"/>
      <c r="O400" s="229"/>
    </row>
    <row r="401" spans="1:15" s="217" customFormat="1" x14ac:dyDescent="0.25">
      <c r="A401" s="204" t="s">
        <v>1520</v>
      </c>
      <c r="B401" s="233" t="s">
        <v>761</v>
      </c>
      <c r="C401" s="204" t="s">
        <v>48</v>
      </c>
      <c r="D401" s="206" t="s">
        <v>70</v>
      </c>
      <c r="E401" s="199">
        <v>15000</v>
      </c>
      <c r="F401" s="220"/>
      <c r="G401" s="221">
        <f t="shared" si="110"/>
        <v>750</v>
      </c>
      <c r="H401" s="221"/>
      <c r="I401" s="221"/>
      <c r="J401" s="241"/>
      <c r="K401" s="225">
        <v>20</v>
      </c>
      <c r="L401" s="229"/>
      <c r="M401" s="229"/>
      <c r="N401" s="229"/>
      <c r="O401" s="229"/>
    </row>
    <row r="402" spans="1:15" s="217" customFormat="1" x14ac:dyDescent="0.25">
      <c r="A402" s="204" t="s">
        <v>1521</v>
      </c>
      <c r="B402" s="233" t="s">
        <v>766</v>
      </c>
      <c r="C402" s="204" t="s">
        <v>39</v>
      </c>
      <c r="D402" s="206" t="s">
        <v>68</v>
      </c>
      <c r="E402" s="199">
        <v>40000</v>
      </c>
      <c r="F402" s="207"/>
      <c r="G402" s="221">
        <f t="shared" si="110"/>
        <v>2000</v>
      </c>
      <c r="H402" s="221"/>
      <c r="I402" s="221"/>
      <c r="J402" s="241"/>
      <c r="K402" s="225">
        <v>20</v>
      </c>
      <c r="L402" s="229"/>
      <c r="M402" s="229"/>
      <c r="N402" s="229"/>
      <c r="O402" s="229"/>
    </row>
    <row r="403" spans="1:15" s="217" customFormat="1" x14ac:dyDescent="0.25">
      <c r="A403" s="204" t="s">
        <v>1522</v>
      </c>
      <c r="B403" s="233" t="s">
        <v>772</v>
      </c>
      <c r="C403" s="204" t="s">
        <v>39</v>
      </c>
      <c r="D403" s="206" t="s">
        <v>68</v>
      </c>
      <c r="E403" s="199"/>
      <c r="F403" s="207">
        <v>15000</v>
      </c>
      <c r="G403" s="221"/>
      <c r="H403" s="221">
        <f>F403/K403</f>
        <v>750</v>
      </c>
      <c r="I403" s="221"/>
      <c r="J403" s="241"/>
      <c r="K403" s="225">
        <v>20</v>
      </c>
      <c r="L403" s="229"/>
      <c r="M403" s="229"/>
      <c r="N403" s="229"/>
      <c r="O403" s="229"/>
    </row>
    <row r="404" spans="1:15" s="217" customFormat="1" x14ac:dyDescent="0.25">
      <c r="A404" s="204" t="s">
        <v>1523</v>
      </c>
      <c r="B404" s="233" t="s">
        <v>767</v>
      </c>
      <c r="C404" s="204" t="s">
        <v>39</v>
      </c>
      <c r="D404" s="206" t="s">
        <v>68</v>
      </c>
      <c r="E404" s="199">
        <v>40000</v>
      </c>
      <c r="F404" s="207"/>
      <c r="G404" s="221">
        <f>E404/K404</f>
        <v>2000</v>
      </c>
      <c r="H404" s="221"/>
      <c r="I404" s="221"/>
      <c r="J404" s="241"/>
      <c r="K404" s="225">
        <v>20</v>
      </c>
      <c r="L404" s="229"/>
      <c r="M404" s="229"/>
      <c r="N404" s="229"/>
      <c r="O404" s="229"/>
    </row>
    <row r="405" spans="1:15" s="217" customFormat="1" x14ac:dyDescent="0.25">
      <c r="A405" s="204" t="s">
        <v>1524</v>
      </c>
      <c r="B405" s="233" t="s">
        <v>773</v>
      </c>
      <c r="C405" s="204" t="s">
        <v>39</v>
      </c>
      <c r="D405" s="206" t="s">
        <v>68</v>
      </c>
      <c r="E405" s="199"/>
      <c r="F405" s="207">
        <v>15000</v>
      </c>
      <c r="G405" s="221"/>
      <c r="H405" s="221">
        <f>F405/K405</f>
        <v>750</v>
      </c>
      <c r="I405" s="221"/>
      <c r="J405" s="241"/>
      <c r="K405" s="225">
        <v>20</v>
      </c>
      <c r="L405" s="229"/>
      <c r="M405" s="229"/>
      <c r="N405" s="229"/>
      <c r="O405" s="229"/>
    </row>
    <row r="406" spans="1:15" s="217" customFormat="1" x14ac:dyDescent="0.25">
      <c r="A406" s="204" t="s">
        <v>1525</v>
      </c>
      <c r="B406" s="233" t="s">
        <v>768</v>
      </c>
      <c r="C406" s="204" t="s">
        <v>39</v>
      </c>
      <c r="D406" s="206" t="s">
        <v>68</v>
      </c>
      <c r="E406" s="199">
        <v>40000</v>
      </c>
      <c r="F406" s="207"/>
      <c r="G406" s="221">
        <f>E406/K406</f>
        <v>2000</v>
      </c>
      <c r="H406" s="221"/>
      <c r="I406" s="221"/>
      <c r="J406" s="241"/>
      <c r="K406" s="225">
        <v>20</v>
      </c>
      <c r="L406" s="229"/>
      <c r="M406" s="229"/>
      <c r="N406" s="229"/>
      <c r="O406" s="229"/>
    </row>
    <row r="407" spans="1:15" s="217" customFormat="1" x14ac:dyDescent="0.25">
      <c r="A407" s="204" t="s">
        <v>1526</v>
      </c>
      <c r="B407" s="233" t="s">
        <v>774</v>
      </c>
      <c r="C407" s="204" t="s">
        <v>39</v>
      </c>
      <c r="D407" s="206" t="s">
        <v>68</v>
      </c>
      <c r="E407" s="199"/>
      <c r="F407" s="207">
        <v>15000</v>
      </c>
      <c r="G407" s="221"/>
      <c r="H407" s="221">
        <f>F407/K407</f>
        <v>750</v>
      </c>
      <c r="I407" s="221"/>
      <c r="J407" s="241"/>
      <c r="K407" s="225">
        <v>20</v>
      </c>
      <c r="L407" s="229"/>
      <c r="M407" s="229"/>
      <c r="N407" s="229"/>
      <c r="O407" s="229"/>
    </row>
    <row r="408" spans="1:15" s="217" customFormat="1" x14ac:dyDescent="0.25">
      <c r="A408" s="204" t="s">
        <v>1527</v>
      </c>
      <c r="B408" s="233" t="s">
        <v>769</v>
      </c>
      <c r="C408" s="204" t="s">
        <v>39</v>
      </c>
      <c r="D408" s="206" t="s">
        <v>68</v>
      </c>
      <c r="E408" s="199">
        <v>40000</v>
      </c>
      <c r="F408" s="207"/>
      <c r="G408" s="221">
        <f>E408/K408</f>
        <v>2000</v>
      </c>
      <c r="H408" s="221"/>
      <c r="I408" s="221"/>
      <c r="J408" s="241"/>
      <c r="K408" s="225">
        <v>20</v>
      </c>
      <c r="L408" s="229"/>
      <c r="M408" s="229"/>
      <c r="N408" s="229"/>
      <c r="O408" s="229"/>
    </row>
    <row r="409" spans="1:15" s="217" customFormat="1" x14ac:dyDescent="0.25">
      <c r="A409" s="204" t="s">
        <v>1528</v>
      </c>
      <c r="B409" s="233" t="s">
        <v>775</v>
      </c>
      <c r="C409" s="204" t="s">
        <v>39</v>
      </c>
      <c r="D409" s="206" t="s">
        <v>68</v>
      </c>
      <c r="E409" s="199"/>
      <c r="F409" s="207">
        <v>15000</v>
      </c>
      <c r="G409" s="221"/>
      <c r="H409" s="221">
        <f>F409/K409</f>
        <v>750</v>
      </c>
      <c r="I409" s="221"/>
      <c r="J409" s="241"/>
      <c r="K409" s="225">
        <v>20</v>
      </c>
      <c r="L409" s="229"/>
      <c r="M409" s="229"/>
      <c r="N409" s="229"/>
      <c r="O409" s="229"/>
    </row>
    <row r="410" spans="1:15" s="217" customFormat="1" x14ac:dyDescent="0.25">
      <c r="A410" s="204" t="s">
        <v>1529</v>
      </c>
      <c r="B410" s="233" t="s">
        <v>770</v>
      </c>
      <c r="C410" s="204" t="s">
        <v>39</v>
      </c>
      <c r="D410" s="206" t="s">
        <v>68</v>
      </c>
      <c r="E410" s="199">
        <v>40000</v>
      </c>
      <c r="F410" s="207"/>
      <c r="G410" s="221">
        <f>E410/K410</f>
        <v>2000</v>
      </c>
      <c r="H410" s="221"/>
      <c r="I410" s="221"/>
      <c r="J410" s="241"/>
      <c r="K410" s="225">
        <v>20</v>
      </c>
      <c r="L410" s="229"/>
      <c r="M410" s="229"/>
      <c r="N410" s="229"/>
      <c r="O410" s="229"/>
    </row>
    <row r="411" spans="1:15" s="217" customFormat="1" x14ac:dyDescent="0.25">
      <c r="A411" s="204" t="s">
        <v>1530</v>
      </c>
      <c r="B411" s="233" t="s">
        <v>776</v>
      </c>
      <c r="C411" s="204" t="s">
        <v>39</v>
      </c>
      <c r="D411" s="206" t="s">
        <v>68</v>
      </c>
      <c r="E411" s="199"/>
      <c r="F411" s="207">
        <v>15000</v>
      </c>
      <c r="G411" s="221"/>
      <c r="H411" s="221">
        <f>F411/K411</f>
        <v>750</v>
      </c>
      <c r="I411" s="221"/>
      <c r="J411" s="241"/>
      <c r="K411" s="225">
        <v>20</v>
      </c>
      <c r="L411" s="229"/>
      <c r="M411" s="229"/>
      <c r="N411" s="229"/>
      <c r="O411" s="229"/>
    </row>
    <row r="412" spans="1:15" s="217" customFormat="1" x14ac:dyDescent="0.25">
      <c r="A412" s="204" t="s">
        <v>1531</v>
      </c>
      <c r="B412" s="233" t="s">
        <v>771</v>
      </c>
      <c r="C412" s="204" t="s">
        <v>39</v>
      </c>
      <c r="D412" s="206" t="s">
        <v>68</v>
      </c>
      <c r="E412" s="199">
        <v>40000</v>
      </c>
      <c r="F412" s="207"/>
      <c r="G412" s="221">
        <f>E412/K412</f>
        <v>2000</v>
      </c>
      <c r="H412" s="221"/>
      <c r="I412" s="221"/>
      <c r="J412" s="241"/>
      <c r="K412" s="225">
        <v>20</v>
      </c>
      <c r="L412" s="229"/>
      <c r="M412" s="229"/>
      <c r="N412" s="229"/>
      <c r="O412" s="229"/>
    </row>
    <row r="413" spans="1:15" s="217" customFormat="1" x14ac:dyDescent="0.25">
      <c r="A413" s="204" t="s">
        <v>1532</v>
      </c>
      <c r="B413" s="233" t="s">
        <v>777</v>
      </c>
      <c r="C413" s="204" t="s">
        <v>39</v>
      </c>
      <c r="D413" s="206" t="s">
        <v>68</v>
      </c>
      <c r="E413" s="199"/>
      <c r="F413" s="207">
        <v>15000</v>
      </c>
      <c r="G413" s="221"/>
      <c r="H413" s="221">
        <f>F413/K413</f>
        <v>750</v>
      </c>
      <c r="I413" s="221"/>
      <c r="J413" s="241"/>
      <c r="K413" s="225">
        <v>20</v>
      </c>
      <c r="L413" s="229"/>
      <c r="M413" s="229"/>
      <c r="N413" s="229"/>
      <c r="O413" s="229"/>
    </row>
    <row r="414" spans="1:15" s="229" customFormat="1" x14ac:dyDescent="0.25">
      <c r="A414" s="204" t="s">
        <v>1533</v>
      </c>
      <c r="B414" s="205" t="s">
        <v>900</v>
      </c>
      <c r="C414" s="204" t="s">
        <v>39</v>
      </c>
      <c r="D414" s="206" t="s">
        <v>68</v>
      </c>
      <c r="E414" s="207">
        <v>32000</v>
      </c>
      <c r="F414" s="207"/>
      <c r="G414" s="221">
        <f>E414/K414</f>
        <v>2000</v>
      </c>
      <c r="H414" s="221"/>
      <c r="I414" s="221"/>
      <c r="J414" s="241"/>
      <c r="K414" s="225">
        <v>16</v>
      </c>
    </row>
    <row r="415" spans="1:15" s="229" customFormat="1" x14ac:dyDescent="0.25">
      <c r="A415" s="204" t="s">
        <v>1534</v>
      </c>
      <c r="B415" s="233" t="s">
        <v>591</v>
      </c>
      <c r="C415" s="204" t="s">
        <v>50</v>
      </c>
      <c r="D415" s="206" t="s">
        <v>71</v>
      </c>
      <c r="E415" s="207">
        <v>13600</v>
      </c>
      <c r="F415" s="207"/>
      <c r="G415" s="221">
        <v>680</v>
      </c>
      <c r="H415" s="221"/>
      <c r="I415" s="221"/>
      <c r="J415" s="241"/>
      <c r="K415" s="225">
        <v>20</v>
      </c>
    </row>
    <row r="416" spans="1:15" s="229" customFormat="1" x14ac:dyDescent="0.25">
      <c r="A416" s="204"/>
      <c r="B416" s="233"/>
      <c r="C416" s="197"/>
      <c r="D416" s="198"/>
      <c r="E416" s="199"/>
      <c r="F416" s="207"/>
      <c r="G416" s="221"/>
      <c r="H416" s="221"/>
      <c r="I416" s="221"/>
      <c r="J416" s="241"/>
      <c r="K416" s="225"/>
    </row>
    <row r="417" spans="1:15" s="217" customFormat="1" x14ac:dyDescent="0.25">
      <c r="A417" s="195" t="s">
        <v>932</v>
      </c>
      <c r="B417" s="200" t="s">
        <v>1128</v>
      </c>
      <c r="C417" s="201"/>
      <c r="D417" s="202"/>
      <c r="E417" s="203"/>
      <c r="F417" s="195" t="s">
        <v>719</v>
      </c>
      <c r="G417" s="195" t="s">
        <v>517</v>
      </c>
      <c r="H417" s="216" t="s">
        <v>733</v>
      </c>
      <c r="I417" s="239" t="s">
        <v>516</v>
      </c>
      <c r="J417" s="240" t="s">
        <v>605</v>
      </c>
      <c r="K417" s="216" t="s">
        <v>699</v>
      </c>
      <c r="L417" s="229"/>
      <c r="M417" s="229"/>
      <c r="N417" s="229"/>
      <c r="O417" s="229"/>
    </row>
    <row r="418" spans="1:15" s="217" customFormat="1" x14ac:dyDescent="0.25">
      <c r="A418" s="204" t="s">
        <v>845</v>
      </c>
      <c r="B418" s="205" t="s">
        <v>357</v>
      </c>
      <c r="C418" s="204" t="s">
        <v>75</v>
      </c>
      <c r="D418" s="206" t="s">
        <v>76</v>
      </c>
      <c r="E418" s="207">
        <v>20000</v>
      </c>
      <c r="F418" s="220"/>
      <c r="G418" s="221">
        <v>1000</v>
      </c>
      <c r="H418" s="224"/>
      <c r="I418" s="229"/>
      <c r="J418" s="231"/>
      <c r="K418" s="225"/>
      <c r="L418" s="229"/>
      <c r="M418" s="229"/>
      <c r="N418" s="229"/>
      <c r="O418" s="229"/>
    </row>
    <row r="419" spans="1:15" s="217" customFormat="1" ht="15" customHeight="1" x14ac:dyDescent="0.25">
      <c r="A419" s="204" t="s">
        <v>846</v>
      </c>
      <c r="B419" s="205" t="s">
        <v>629</v>
      </c>
      <c r="C419" s="204" t="s">
        <v>27</v>
      </c>
      <c r="D419" s="206" t="s">
        <v>67</v>
      </c>
      <c r="E419" s="207"/>
      <c r="F419" s="207">
        <v>15000</v>
      </c>
      <c r="G419" s="221"/>
      <c r="H419" s="221">
        <f>F419/K419</f>
        <v>500</v>
      </c>
      <c r="I419" s="229"/>
      <c r="J419" s="231"/>
      <c r="K419" s="225">
        <v>30</v>
      </c>
      <c r="L419" s="229"/>
      <c r="M419" s="229"/>
      <c r="N419" s="229"/>
      <c r="O419" s="229"/>
    </row>
    <row r="420" spans="1:15" s="217" customFormat="1" ht="15" customHeight="1" x14ac:dyDescent="0.25">
      <c r="A420" s="204" t="s">
        <v>847</v>
      </c>
      <c r="B420" s="205" t="s">
        <v>445</v>
      </c>
      <c r="C420" s="204" t="s">
        <v>52</v>
      </c>
      <c r="D420" s="206" t="s">
        <v>72</v>
      </c>
      <c r="E420" s="207">
        <v>35950</v>
      </c>
      <c r="F420" s="220"/>
      <c r="G420" s="224"/>
      <c r="H420" s="229"/>
      <c r="I420" s="221">
        <f>E420*0.3</f>
        <v>10785</v>
      </c>
      <c r="J420" s="222">
        <f>(E420-I420)/23</f>
        <v>1094.1304347826087</v>
      </c>
      <c r="K420" s="225">
        <v>24</v>
      </c>
      <c r="L420" s="229"/>
      <c r="M420" s="229"/>
      <c r="N420" s="229"/>
      <c r="O420" s="229"/>
    </row>
    <row r="421" spans="1:15" s="217" customFormat="1" x14ac:dyDescent="0.25">
      <c r="A421" s="204" t="s">
        <v>848</v>
      </c>
      <c r="B421" s="233" t="s">
        <v>700</v>
      </c>
      <c r="C421" s="204" t="s">
        <v>52</v>
      </c>
      <c r="D421" s="206" t="s">
        <v>72</v>
      </c>
      <c r="E421" s="207">
        <v>52220</v>
      </c>
      <c r="F421" s="220"/>
      <c r="G421" s="221">
        <f>E421/36</f>
        <v>1450.5555555555557</v>
      </c>
      <c r="H421" s="229"/>
      <c r="I421" s="221">
        <f>E421*0.3</f>
        <v>15666</v>
      </c>
      <c r="J421" s="222">
        <f>(E421-I421)/35</f>
        <v>1044.4000000000001</v>
      </c>
      <c r="K421" s="225">
        <v>36</v>
      </c>
      <c r="L421" s="229"/>
      <c r="M421" s="229"/>
      <c r="N421" s="229"/>
      <c r="O421" s="229"/>
    </row>
    <row r="422" spans="1:15" s="217" customFormat="1" x14ac:dyDescent="0.25">
      <c r="A422" s="204"/>
      <c r="B422" s="234"/>
      <c r="C422" s="197"/>
      <c r="D422" s="198"/>
      <c r="E422" s="199"/>
      <c r="F422" s="221"/>
      <c r="G422" s="221"/>
      <c r="H422" s="221"/>
      <c r="I422" s="225"/>
      <c r="J422" s="231"/>
      <c r="K422" s="229"/>
      <c r="L422" s="229"/>
      <c r="M422" s="229"/>
      <c r="N422" s="229"/>
      <c r="O422" s="229"/>
    </row>
    <row r="423" spans="1:15" s="217" customFormat="1" x14ac:dyDescent="0.25">
      <c r="A423" s="195" t="s">
        <v>778</v>
      </c>
      <c r="B423" s="200" t="s">
        <v>721</v>
      </c>
      <c r="C423" s="201"/>
      <c r="D423" s="202"/>
      <c r="E423" s="203"/>
      <c r="F423" s="195" t="s">
        <v>719</v>
      </c>
      <c r="G423" s="195" t="s">
        <v>517</v>
      </c>
      <c r="H423" s="216" t="s">
        <v>733</v>
      </c>
      <c r="I423" s="239" t="s">
        <v>516</v>
      </c>
      <c r="J423" s="240" t="s">
        <v>605</v>
      </c>
      <c r="K423" s="216" t="s">
        <v>699</v>
      </c>
      <c r="L423" s="229"/>
      <c r="M423" s="229"/>
      <c r="N423" s="229"/>
      <c r="O423" s="229"/>
    </row>
    <row r="424" spans="1:15" s="217" customFormat="1" x14ac:dyDescent="0.25">
      <c r="A424" s="204" t="s">
        <v>459</v>
      </c>
      <c r="B424" s="205" t="s">
        <v>357</v>
      </c>
      <c r="C424" s="204" t="s">
        <v>75</v>
      </c>
      <c r="D424" s="206" t="s">
        <v>76</v>
      </c>
      <c r="E424" s="207">
        <v>45000</v>
      </c>
      <c r="F424" s="220"/>
      <c r="G424" s="221">
        <f>E424/K424</f>
        <v>1500</v>
      </c>
      <c r="H424" s="229"/>
      <c r="I424" s="224"/>
      <c r="J424" s="241"/>
      <c r="K424" s="225">
        <v>30</v>
      </c>
      <c r="L424" s="229"/>
      <c r="M424" s="229"/>
      <c r="N424" s="229"/>
      <c r="O424" s="229"/>
    </row>
    <row r="425" spans="1:15" s="217" customFormat="1" x14ac:dyDescent="0.25">
      <c r="A425" s="204" t="s">
        <v>460</v>
      </c>
      <c r="B425" s="205" t="s">
        <v>724</v>
      </c>
      <c r="C425" s="204" t="s">
        <v>46</v>
      </c>
      <c r="D425" s="206" t="s">
        <v>69</v>
      </c>
      <c r="E425" s="207">
        <v>60480</v>
      </c>
      <c r="F425" s="220"/>
      <c r="G425" s="221">
        <f>E425/K425</f>
        <v>1680</v>
      </c>
      <c r="H425" s="229"/>
      <c r="I425" s="224"/>
      <c r="J425" s="222"/>
      <c r="K425" s="225">
        <v>36</v>
      </c>
      <c r="L425" s="229"/>
      <c r="M425" s="229"/>
      <c r="N425" s="229"/>
      <c r="O425" s="229"/>
    </row>
    <row r="426" spans="1:15" s="217" customFormat="1" x14ac:dyDescent="0.25">
      <c r="A426" s="204" t="s">
        <v>461</v>
      </c>
      <c r="B426" s="205" t="s">
        <v>725</v>
      </c>
      <c r="C426" s="204" t="s">
        <v>46</v>
      </c>
      <c r="D426" s="206" t="s">
        <v>69</v>
      </c>
      <c r="E426" s="207"/>
      <c r="F426" s="207">
        <v>20000</v>
      </c>
      <c r="G426" s="221"/>
      <c r="H426" s="221">
        <f>F426/K426</f>
        <v>555.55555555555554</v>
      </c>
      <c r="I426" s="224"/>
      <c r="J426" s="222"/>
      <c r="K426" s="225">
        <v>36</v>
      </c>
      <c r="L426" s="229"/>
      <c r="M426" s="229"/>
      <c r="N426" s="229"/>
      <c r="O426" s="229"/>
    </row>
    <row r="427" spans="1:15" s="217" customFormat="1" ht="15" customHeight="1" x14ac:dyDescent="0.25">
      <c r="A427" s="204" t="s">
        <v>462</v>
      </c>
      <c r="B427" s="205" t="s">
        <v>417</v>
      </c>
      <c r="C427" s="204" t="s">
        <v>27</v>
      </c>
      <c r="D427" s="206" t="s">
        <v>67</v>
      </c>
      <c r="E427" s="207">
        <v>51000</v>
      </c>
      <c r="F427" s="220"/>
      <c r="G427" s="221">
        <f>E427/K427</f>
        <v>1700</v>
      </c>
      <c r="H427" s="229"/>
      <c r="I427" s="224"/>
      <c r="J427" s="231"/>
      <c r="K427" s="225">
        <v>30</v>
      </c>
      <c r="L427" s="229"/>
      <c r="M427" s="229"/>
      <c r="N427" s="229"/>
      <c r="O427" s="229"/>
    </row>
    <row r="428" spans="1:15" s="217" customFormat="1" ht="15" customHeight="1" x14ac:dyDescent="0.25">
      <c r="A428" s="204" t="s">
        <v>463</v>
      </c>
      <c r="B428" s="205" t="s">
        <v>445</v>
      </c>
      <c r="C428" s="204" t="s">
        <v>52</v>
      </c>
      <c r="D428" s="206" t="s">
        <v>72</v>
      </c>
      <c r="E428" s="207">
        <v>35950</v>
      </c>
      <c r="F428" s="220"/>
      <c r="G428" s="221">
        <f>E428/K428</f>
        <v>998.61111111111109</v>
      </c>
      <c r="H428" s="229"/>
      <c r="I428" s="221">
        <f>E428*0.3</f>
        <v>10785</v>
      </c>
      <c r="J428" s="222">
        <f>(E428-I428)/35</f>
        <v>719</v>
      </c>
      <c r="K428" s="225">
        <v>36</v>
      </c>
      <c r="L428" s="229"/>
      <c r="M428" s="229"/>
      <c r="N428" s="229"/>
      <c r="O428" s="229"/>
    </row>
    <row r="429" spans="1:15" s="217" customFormat="1" ht="15" customHeight="1" x14ac:dyDescent="0.25">
      <c r="A429" s="204" t="s">
        <v>464</v>
      </c>
      <c r="B429" s="205" t="s">
        <v>722</v>
      </c>
      <c r="C429" s="204" t="s">
        <v>52</v>
      </c>
      <c r="D429" s="206" t="s">
        <v>72</v>
      </c>
      <c r="E429" s="207"/>
      <c r="F429" s="207">
        <v>15000</v>
      </c>
      <c r="G429" s="229"/>
      <c r="H429" s="221">
        <f>F429/K429</f>
        <v>416.66666666666669</v>
      </c>
      <c r="I429" s="221">
        <f>F429*0.3</f>
        <v>4500</v>
      </c>
      <c r="J429" s="222">
        <f>(F429-I429)/35</f>
        <v>300</v>
      </c>
      <c r="K429" s="225">
        <v>36</v>
      </c>
      <c r="L429" s="229"/>
      <c r="M429" s="229"/>
      <c r="N429" s="229"/>
      <c r="O429" s="229"/>
    </row>
    <row r="430" spans="1:15" s="217" customFormat="1" ht="15" customHeight="1" x14ac:dyDescent="0.25">
      <c r="A430" s="204" t="s">
        <v>465</v>
      </c>
      <c r="B430" s="233" t="s">
        <v>700</v>
      </c>
      <c r="C430" s="204" t="s">
        <v>52</v>
      </c>
      <c r="D430" s="206" t="s">
        <v>72</v>
      </c>
      <c r="E430" s="207">
        <v>52220</v>
      </c>
      <c r="F430" s="220"/>
      <c r="G430" s="221">
        <f>E430/K430</f>
        <v>1450.5555555555557</v>
      </c>
      <c r="H430" s="229"/>
      <c r="I430" s="221">
        <f>E430*0.3</f>
        <v>15666</v>
      </c>
      <c r="J430" s="222">
        <f>(E430-I430)/35</f>
        <v>1044.4000000000001</v>
      </c>
      <c r="K430" s="225">
        <v>36</v>
      </c>
      <c r="L430" s="229"/>
      <c r="M430" s="229"/>
      <c r="N430" s="229"/>
      <c r="O430" s="229"/>
    </row>
    <row r="431" spans="1:15" s="217" customFormat="1" ht="15" customHeight="1" x14ac:dyDescent="0.25">
      <c r="A431" s="204" t="s">
        <v>1291</v>
      </c>
      <c r="B431" s="233" t="s">
        <v>723</v>
      </c>
      <c r="C431" s="204" t="s">
        <v>52</v>
      </c>
      <c r="D431" s="206" t="s">
        <v>72</v>
      </c>
      <c r="E431" s="199"/>
      <c r="F431" s="207">
        <v>20000</v>
      </c>
      <c r="G431" s="229"/>
      <c r="H431" s="221">
        <f>F431/K431</f>
        <v>555.55555555555554</v>
      </c>
      <c r="I431" s="221">
        <f>F431*0.3</f>
        <v>6000</v>
      </c>
      <c r="J431" s="222">
        <f>(F431-I431)/35</f>
        <v>400</v>
      </c>
      <c r="K431" s="225">
        <v>36</v>
      </c>
      <c r="L431" s="229"/>
      <c r="M431" s="229"/>
      <c r="N431" s="229"/>
      <c r="O431" s="229"/>
    </row>
    <row r="432" spans="1:15" s="217" customFormat="1" ht="15" customHeight="1" x14ac:dyDescent="0.25">
      <c r="A432" s="204" t="s">
        <v>1292</v>
      </c>
      <c r="B432" s="205" t="s">
        <v>726</v>
      </c>
      <c r="C432" s="204" t="s">
        <v>48</v>
      </c>
      <c r="D432" s="206" t="s">
        <v>70</v>
      </c>
      <c r="E432" s="199">
        <v>36000</v>
      </c>
      <c r="F432" s="207"/>
      <c r="G432" s="221">
        <f>E432/K432</f>
        <v>1000</v>
      </c>
      <c r="H432" s="229"/>
      <c r="I432" s="221"/>
      <c r="J432" s="222"/>
      <c r="K432" s="225">
        <v>36</v>
      </c>
      <c r="L432" s="229"/>
      <c r="M432" s="229"/>
      <c r="N432" s="229"/>
      <c r="O432" s="229"/>
    </row>
    <row r="433" spans="1:15" s="217" customFormat="1" ht="15" customHeight="1" x14ac:dyDescent="0.25">
      <c r="A433" s="204" t="s">
        <v>1293</v>
      </c>
      <c r="B433" s="205" t="s">
        <v>726</v>
      </c>
      <c r="C433" s="204" t="s">
        <v>48</v>
      </c>
      <c r="D433" s="206" t="s">
        <v>70</v>
      </c>
      <c r="E433" s="199"/>
      <c r="F433" s="207">
        <v>14000</v>
      </c>
      <c r="G433" s="229"/>
      <c r="H433" s="221">
        <f>F433/K433</f>
        <v>388.88888888888891</v>
      </c>
      <c r="I433" s="221"/>
      <c r="J433" s="222"/>
      <c r="K433" s="225">
        <v>36</v>
      </c>
      <c r="L433" s="229"/>
      <c r="M433" s="229"/>
      <c r="N433" s="229"/>
      <c r="O433" s="229"/>
    </row>
    <row r="434" spans="1:15" s="217" customFormat="1" ht="15" customHeight="1" x14ac:dyDescent="0.25">
      <c r="A434" s="204" t="s">
        <v>1294</v>
      </c>
      <c r="B434" s="233" t="s">
        <v>727</v>
      </c>
      <c r="C434" s="204" t="s">
        <v>39</v>
      </c>
      <c r="D434" s="206" t="s">
        <v>68</v>
      </c>
      <c r="E434" s="199">
        <v>72000</v>
      </c>
      <c r="F434" s="207"/>
      <c r="G434" s="221">
        <f>E434/K434</f>
        <v>2000</v>
      </c>
      <c r="H434" s="229"/>
      <c r="I434" s="221"/>
      <c r="J434" s="222"/>
      <c r="K434" s="225">
        <v>36</v>
      </c>
      <c r="L434" s="229"/>
      <c r="M434" s="229"/>
      <c r="N434" s="229"/>
      <c r="O434" s="229"/>
    </row>
    <row r="435" spans="1:15" s="217" customFormat="1" ht="15" customHeight="1" x14ac:dyDescent="0.25">
      <c r="A435" s="204" t="s">
        <v>1295</v>
      </c>
      <c r="B435" s="233" t="s">
        <v>730</v>
      </c>
      <c r="C435" s="204" t="s">
        <v>39</v>
      </c>
      <c r="D435" s="206" t="s">
        <v>68</v>
      </c>
      <c r="E435" s="199"/>
      <c r="F435" s="207">
        <v>28000</v>
      </c>
      <c r="G435" s="229"/>
      <c r="H435" s="221">
        <f>F435/K435</f>
        <v>777.77777777777783</v>
      </c>
      <c r="I435" s="221"/>
      <c r="J435" s="222"/>
      <c r="K435" s="225">
        <v>36</v>
      </c>
      <c r="L435" s="229"/>
      <c r="M435" s="229"/>
      <c r="N435" s="229"/>
      <c r="O435" s="229"/>
    </row>
    <row r="436" spans="1:15" s="217" customFormat="1" ht="15" customHeight="1" x14ac:dyDescent="0.25">
      <c r="A436" s="204" t="s">
        <v>1296</v>
      </c>
      <c r="B436" s="233" t="s">
        <v>728</v>
      </c>
      <c r="C436" s="204" t="s">
        <v>39</v>
      </c>
      <c r="D436" s="206" t="s">
        <v>68</v>
      </c>
      <c r="E436" s="199">
        <v>72000</v>
      </c>
      <c r="F436" s="207"/>
      <c r="G436" s="221">
        <f>E436/K436</f>
        <v>2000</v>
      </c>
      <c r="H436" s="229"/>
      <c r="I436" s="221"/>
      <c r="J436" s="222"/>
      <c r="K436" s="225">
        <v>36</v>
      </c>
      <c r="L436" s="229"/>
      <c r="M436" s="229"/>
      <c r="N436" s="229"/>
      <c r="O436" s="229"/>
    </row>
    <row r="437" spans="1:15" s="217" customFormat="1" ht="15" customHeight="1" x14ac:dyDescent="0.25">
      <c r="A437" s="204" t="s">
        <v>1297</v>
      </c>
      <c r="B437" s="233" t="s">
        <v>731</v>
      </c>
      <c r="C437" s="204" t="s">
        <v>39</v>
      </c>
      <c r="D437" s="206" t="s">
        <v>68</v>
      </c>
      <c r="E437" s="199"/>
      <c r="F437" s="207">
        <v>28000</v>
      </c>
      <c r="G437" s="229"/>
      <c r="H437" s="221">
        <f>F437/K437</f>
        <v>777.77777777777783</v>
      </c>
      <c r="I437" s="221"/>
      <c r="J437" s="222"/>
      <c r="K437" s="225">
        <v>36</v>
      </c>
      <c r="L437" s="229"/>
      <c r="M437" s="229"/>
      <c r="N437" s="229"/>
      <c r="O437" s="229"/>
    </row>
    <row r="438" spans="1:15" s="217" customFormat="1" ht="15" customHeight="1" x14ac:dyDescent="0.25">
      <c r="A438" s="204" t="s">
        <v>1298</v>
      </c>
      <c r="B438" s="233" t="s">
        <v>729</v>
      </c>
      <c r="C438" s="204" t="s">
        <v>39</v>
      </c>
      <c r="D438" s="206" t="s">
        <v>68</v>
      </c>
      <c r="E438" s="199">
        <v>72000</v>
      </c>
      <c r="F438" s="207"/>
      <c r="G438" s="221">
        <f>E438/K438</f>
        <v>2000</v>
      </c>
      <c r="H438" s="229"/>
      <c r="I438" s="221"/>
      <c r="J438" s="222"/>
      <c r="K438" s="225">
        <v>36</v>
      </c>
      <c r="L438" s="229"/>
      <c r="M438" s="229"/>
      <c r="N438" s="229"/>
      <c r="O438" s="229"/>
    </row>
    <row r="439" spans="1:15" s="217" customFormat="1" x14ac:dyDescent="0.25">
      <c r="A439" s="204" t="s">
        <v>1299</v>
      </c>
      <c r="B439" s="233" t="s">
        <v>732</v>
      </c>
      <c r="C439" s="204" t="s">
        <v>39</v>
      </c>
      <c r="D439" s="206" t="s">
        <v>68</v>
      </c>
      <c r="E439" s="199"/>
      <c r="F439" s="207">
        <v>28000</v>
      </c>
      <c r="G439" s="229"/>
      <c r="H439" s="221">
        <f>F439/K439</f>
        <v>777.77777777777783</v>
      </c>
      <c r="I439" s="221"/>
      <c r="J439" s="222"/>
      <c r="K439" s="225">
        <v>36</v>
      </c>
      <c r="L439" s="229"/>
      <c r="M439" s="229"/>
      <c r="N439" s="229"/>
      <c r="O439" s="229"/>
    </row>
    <row r="440" spans="1:15" s="217" customFormat="1" x14ac:dyDescent="0.25">
      <c r="A440" s="204"/>
      <c r="B440" s="234"/>
      <c r="C440" s="197"/>
      <c r="D440" s="198"/>
      <c r="E440" s="199"/>
      <c r="F440" s="221"/>
      <c r="G440" s="221"/>
      <c r="H440" s="221"/>
      <c r="I440" s="225"/>
      <c r="J440" s="231"/>
      <c r="K440" s="229"/>
      <c r="L440" s="229"/>
      <c r="M440" s="229"/>
      <c r="N440" s="229"/>
      <c r="O440" s="229"/>
    </row>
    <row r="441" spans="1:15" s="217" customFormat="1" x14ac:dyDescent="0.25">
      <c r="A441" s="195" t="s">
        <v>1535</v>
      </c>
      <c r="B441" s="200" t="s">
        <v>1129</v>
      </c>
      <c r="C441" s="201"/>
      <c r="D441" s="202"/>
      <c r="E441" s="203"/>
      <c r="F441" s="195" t="s">
        <v>719</v>
      </c>
      <c r="G441" s="214" t="s">
        <v>1003</v>
      </c>
      <c r="H441" s="214" t="s">
        <v>1004</v>
      </c>
      <c r="I441" s="214" t="s">
        <v>1005</v>
      </c>
      <c r="J441" s="215" t="s">
        <v>1059</v>
      </c>
      <c r="K441" s="216" t="s">
        <v>699</v>
      </c>
      <c r="L441" s="229"/>
      <c r="M441" s="229"/>
      <c r="N441" s="229"/>
      <c r="O441" s="229"/>
    </row>
    <row r="442" spans="1:15" s="217" customFormat="1" x14ac:dyDescent="0.25">
      <c r="A442" s="204" t="s">
        <v>1536</v>
      </c>
      <c r="B442" s="205" t="s">
        <v>357</v>
      </c>
      <c r="C442" s="204" t="s">
        <v>75</v>
      </c>
      <c r="D442" s="206" t="s">
        <v>76</v>
      </c>
      <c r="E442" s="207">
        <v>45000</v>
      </c>
      <c r="F442" s="220"/>
      <c r="G442" s="221">
        <f t="shared" ref="G442" si="111">E442/4*0.95</f>
        <v>10687.5</v>
      </c>
      <c r="H442" s="221">
        <f t="shared" ref="H442" si="112">E442/K442</f>
        <v>1500</v>
      </c>
      <c r="I442" s="221">
        <f t="shared" ref="I442:I445" si="113">H442*5*1.01/6</f>
        <v>1262.5</v>
      </c>
      <c r="J442" s="222"/>
      <c r="K442" s="225">
        <v>30</v>
      </c>
      <c r="L442" s="229"/>
      <c r="M442" s="229"/>
      <c r="N442" s="229"/>
      <c r="O442" s="229"/>
    </row>
    <row r="443" spans="1:15" s="217" customFormat="1" x14ac:dyDescent="0.25">
      <c r="A443" s="204" t="s">
        <v>1537</v>
      </c>
      <c r="B443" s="205" t="s">
        <v>724</v>
      </c>
      <c r="C443" s="204" t="s">
        <v>46</v>
      </c>
      <c r="D443" s="206" t="s">
        <v>69</v>
      </c>
      <c r="E443" s="207">
        <v>62280</v>
      </c>
      <c r="F443" s="220"/>
      <c r="G443" s="221">
        <f>E443/6*0.95</f>
        <v>9861</v>
      </c>
      <c r="H443" s="221"/>
      <c r="I443" s="221">
        <f>E443/36</f>
        <v>1730</v>
      </c>
      <c r="J443" s="222"/>
      <c r="K443" s="225">
        <v>36</v>
      </c>
      <c r="L443" s="242"/>
      <c r="M443" s="229"/>
      <c r="N443" s="229"/>
      <c r="O443" s="229"/>
    </row>
    <row r="444" spans="1:15" s="217" customFormat="1" x14ac:dyDescent="0.25">
      <c r="A444" s="204" t="s">
        <v>1538</v>
      </c>
      <c r="B444" s="205" t="s">
        <v>725</v>
      </c>
      <c r="C444" s="204" t="s">
        <v>46</v>
      </c>
      <c r="D444" s="206" t="s">
        <v>69</v>
      </c>
      <c r="E444" s="207">
        <v>74160</v>
      </c>
      <c r="F444" s="208"/>
      <c r="G444" s="221">
        <f t="shared" ref="G444:G445" si="114">E444/6*0.95</f>
        <v>11742</v>
      </c>
      <c r="H444" s="221"/>
      <c r="I444" s="221">
        <f>E444/36</f>
        <v>2060</v>
      </c>
      <c r="J444" s="222"/>
      <c r="K444" s="225">
        <v>36</v>
      </c>
      <c r="L444" s="242"/>
      <c r="M444" s="229"/>
      <c r="N444" s="229"/>
      <c r="O444" s="229"/>
    </row>
    <row r="445" spans="1:15" s="217" customFormat="1" ht="15" customHeight="1" x14ac:dyDescent="0.25">
      <c r="A445" s="204" t="s">
        <v>1539</v>
      </c>
      <c r="B445" s="205" t="s">
        <v>417</v>
      </c>
      <c r="C445" s="204" t="s">
        <v>27</v>
      </c>
      <c r="D445" s="206" t="s">
        <v>67</v>
      </c>
      <c r="E445" s="207">
        <v>51000</v>
      </c>
      <c r="F445" s="220"/>
      <c r="G445" s="221">
        <f t="shared" si="114"/>
        <v>8075</v>
      </c>
      <c r="H445" s="221">
        <f t="shared" ref="H445" si="115">E445/K445</f>
        <v>1700</v>
      </c>
      <c r="I445" s="221">
        <f t="shared" si="113"/>
        <v>1430.8333333333333</v>
      </c>
      <c r="J445" s="222"/>
      <c r="K445" s="225">
        <v>30</v>
      </c>
      <c r="L445" s="229"/>
      <c r="M445" s="229"/>
      <c r="N445" s="229"/>
      <c r="O445" s="229"/>
    </row>
    <row r="446" spans="1:15" s="217" customFormat="1" ht="15" customHeight="1" x14ac:dyDescent="0.25">
      <c r="A446" s="204" t="s">
        <v>1540</v>
      </c>
      <c r="B446" s="205" t="s">
        <v>629</v>
      </c>
      <c r="C446" s="204" t="s">
        <v>27</v>
      </c>
      <c r="D446" s="206" t="s">
        <v>67</v>
      </c>
      <c r="E446" s="207"/>
      <c r="F446" s="207">
        <v>21000</v>
      </c>
      <c r="G446" s="221"/>
      <c r="H446" s="221"/>
      <c r="I446" s="229"/>
      <c r="J446" s="221">
        <f>F446/K446</f>
        <v>700</v>
      </c>
      <c r="K446" s="225">
        <v>30</v>
      </c>
      <c r="L446" s="229"/>
      <c r="M446" s="229"/>
      <c r="N446" s="229"/>
      <c r="O446" s="229"/>
    </row>
    <row r="447" spans="1:15" s="217" customFormat="1" ht="15" customHeight="1" x14ac:dyDescent="0.25">
      <c r="A447" s="204" t="s">
        <v>1541</v>
      </c>
      <c r="B447" s="205" t="s">
        <v>445</v>
      </c>
      <c r="C447" s="204" t="s">
        <v>52</v>
      </c>
      <c r="D447" s="206" t="s">
        <v>72</v>
      </c>
      <c r="E447" s="207">
        <v>37260</v>
      </c>
      <c r="F447" s="220"/>
      <c r="G447" s="221">
        <f t="shared" ref="G447" si="116">E447/4*0.95</f>
        <v>8849.25</v>
      </c>
      <c r="H447" s="221"/>
      <c r="I447" s="221">
        <f>E447/K447</f>
        <v>1035</v>
      </c>
      <c r="J447" s="222"/>
      <c r="K447" s="225">
        <v>36</v>
      </c>
      <c r="L447" s="229"/>
      <c r="M447" s="229"/>
      <c r="N447" s="229"/>
      <c r="O447" s="229"/>
    </row>
    <row r="448" spans="1:15" s="217" customFormat="1" ht="15" customHeight="1" x14ac:dyDescent="0.25">
      <c r="A448" s="204" t="s">
        <v>1542</v>
      </c>
      <c r="B448" s="205" t="s">
        <v>722</v>
      </c>
      <c r="C448" s="204" t="s">
        <v>52</v>
      </c>
      <c r="D448" s="206" t="s">
        <v>72</v>
      </c>
      <c r="E448" s="207"/>
      <c r="F448" s="207">
        <v>15000</v>
      </c>
      <c r="G448" s="221"/>
      <c r="H448" s="221"/>
      <c r="I448" s="229"/>
      <c r="J448" s="222">
        <f>F448/K448</f>
        <v>416.66666666666669</v>
      </c>
      <c r="K448" s="225">
        <v>36</v>
      </c>
      <c r="L448" s="229"/>
      <c r="M448" s="229"/>
      <c r="N448" s="229"/>
      <c r="O448" s="229"/>
    </row>
    <row r="449" spans="1:15" s="217" customFormat="1" ht="15" customHeight="1" x14ac:dyDescent="0.25">
      <c r="A449" s="204" t="s">
        <v>1543</v>
      </c>
      <c r="B449" s="233" t="s">
        <v>700</v>
      </c>
      <c r="C449" s="204" t="s">
        <v>52</v>
      </c>
      <c r="D449" s="206" t="s">
        <v>72</v>
      </c>
      <c r="E449" s="207">
        <v>52220</v>
      </c>
      <c r="F449" s="220"/>
      <c r="G449" s="221">
        <f t="shared" ref="G449" si="117">E449/4*0.95</f>
        <v>12402.25</v>
      </c>
      <c r="H449" s="221"/>
      <c r="I449" s="221">
        <f>E449/K449</f>
        <v>1450.5555555555557</v>
      </c>
      <c r="J449" s="222"/>
      <c r="K449" s="225">
        <v>36</v>
      </c>
      <c r="L449" s="229"/>
      <c r="M449" s="229"/>
      <c r="N449" s="229"/>
      <c r="O449" s="229"/>
    </row>
    <row r="450" spans="1:15" s="217" customFormat="1" ht="15" customHeight="1" x14ac:dyDescent="0.25">
      <c r="A450" s="204" t="s">
        <v>1544</v>
      </c>
      <c r="B450" s="233" t="s">
        <v>723</v>
      </c>
      <c r="C450" s="204" t="s">
        <v>52</v>
      </c>
      <c r="D450" s="206" t="s">
        <v>72</v>
      </c>
      <c r="E450" s="207"/>
      <c r="F450" s="207">
        <v>20000</v>
      </c>
      <c r="G450" s="221"/>
      <c r="H450" s="221"/>
      <c r="I450" s="229"/>
      <c r="J450" s="222">
        <f>F450/K450</f>
        <v>555.55555555555554</v>
      </c>
      <c r="K450" s="225">
        <v>36</v>
      </c>
      <c r="L450" s="229"/>
      <c r="M450" s="229"/>
      <c r="N450" s="229"/>
      <c r="O450" s="229"/>
    </row>
    <row r="451" spans="1:15" s="272" customFormat="1" ht="15" customHeight="1" x14ac:dyDescent="0.25">
      <c r="A451" s="267" t="s">
        <v>520</v>
      </c>
      <c r="B451" s="268" t="s">
        <v>1623</v>
      </c>
      <c r="C451" s="267" t="s">
        <v>48</v>
      </c>
      <c r="D451" s="269" t="s">
        <v>70</v>
      </c>
      <c r="E451" s="119">
        <v>36000</v>
      </c>
      <c r="F451" s="119"/>
      <c r="G451" s="271">
        <f t="shared" ref="G451" si="118">E451/4*0.95</f>
        <v>8550</v>
      </c>
      <c r="H451" s="271">
        <f>E451/K451</f>
        <v>1200</v>
      </c>
      <c r="I451" s="271"/>
      <c r="J451" s="273"/>
      <c r="K451" s="281">
        <v>30</v>
      </c>
      <c r="L451" s="278"/>
      <c r="M451" s="278"/>
      <c r="N451" s="278"/>
      <c r="O451" s="278"/>
    </row>
    <row r="452" spans="1:15" s="272" customFormat="1" ht="15" customHeight="1" x14ac:dyDescent="0.25">
      <c r="A452" s="267" t="s">
        <v>521</v>
      </c>
      <c r="B452" s="268" t="s">
        <v>1624</v>
      </c>
      <c r="C452" s="267" t="s">
        <v>48</v>
      </c>
      <c r="D452" s="269" t="s">
        <v>70</v>
      </c>
      <c r="E452" s="119"/>
      <c r="F452" s="119">
        <v>12000</v>
      </c>
      <c r="G452" s="271"/>
      <c r="H452" s="271"/>
      <c r="I452" s="278"/>
      <c r="J452" s="273">
        <f>F452/K452</f>
        <v>400</v>
      </c>
      <c r="K452" s="281">
        <v>30</v>
      </c>
      <c r="L452" s="278"/>
      <c r="M452" s="278"/>
      <c r="N452" s="278"/>
      <c r="O452" s="278"/>
    </row>
    <row r="453" spans="1:15" s="272" customFormat="1" ht="15" customHeight="1" x14ac:dyDescent="0.25">
      <c r="A453" s="267" t="s">
        <v>522</v>
      </c>
      <c r="B453" s="268" t="s">
        <v>1625</v>
      </c>
      <c r="C453" s="267" t="s">
        <v>48</v>
      </c>
      <c r="D453" s="269" t="s">
        <v>70</v>
      </c>
      <c r="E453" s="119">
        <v>37800</v>
      </c>
      <c r="F453" s="119"/>
      <c r="G453" s="271">
        <f t="shared" ref="G453" si="119">E453/4*0.95</f>
        <v>8977.5</v>
      </c>
      <c r="H453" s="271">
        <f>E453/K453</f>
        <v>1260</v>
      </c>
      <c r="I453" s="271"/>
      <c r="J453" s="273"/>
      <c r="K453" s="281">
        <v>30</v>
      </c>
      <c r="L453" s="278"/>
      <c r="M453" s="278"/>
      <c r="N453" s="278"/>
      <c r="O453" s="278"/>
    </row>
    <row r="454" spans="1:15" s="272" customFormat="1" ht="15" customHeight="1" x14ac:dyDescent="0.25">
      <c r="A454" s="267" t="s">
        <v>523</v>
      </c>
      <c r="B454" s="268" t="s">
        <v>1626</v>
      </c>
      <c r="C454" s="267" t="s">
        <v>48</v>
      </c>
      <c r="D454" s="269" t="s">
        <v>70</v>
      </c>
      <c r="E454" s="119"/>
      <c r="F454" s="119">
        <v>12600</v>
      </c>
      <c r="G454" s="271"/>
      <c r="H454" s="271"/>
      <c r="I454" s="278"/>
      <c r="J454" s="273">
        <f>F454/K454</f>
        <v>420</v>
      </c>
      <c r="K454" s="281">
        <v>30</v>
      </c>
      <c r="L454" s="278"/>
      <c r="M454" s="278"/>
      <c r="N454" s="278"/>
      <c r="O454" s="278"/>
    </row>
    <row r="455" spans="1:15" s="217" customFormat="1" ht="15" customHeight="1" x14ac:dyDescent="0.25">
      <c r="A455" s="204" t="s">
        <v>524</v>
      </c>
      <c r="B455" s="233" t="s">
        <v>727</v>
      </c>
      <c r="C455" s="204" t="s">
        <v>39</v>
      </c>
      <c r="D455" s="206" t="s">
        <v>68</v>
      </c>
      <c r="E455" s="207">
        <v>74160</v>
      </c>
      <c r="F455" s="207"/>
      <c r="G455" s="221">
        <f t="shared" ref="G455" si="120">E455/4*0.95</f>
        <v>17613</v>
      </c>
      <c r="H455" s="221"/>
      <c r="I455" s="221">
        <f>E455/K455</f>
        <v>2060</v>
      </c>
      <c r="J455" s="222"/>
      <c r="K455" s="225">
        <v>36</v>
      </c>
      <c r="L455" s="229"/>
      <c r="M455" s="229"/>
      <c r="N455" s="229"/>
      <c r="O455" s="229"/>
    </row>
    <row r="456" spans="1:15" s="217" customFormat="1" ht="15" customHeight="1" x14ac:dyDescent="0.25">
      <c r="A456" s="204" t="s">
        <v>673</v>
      </c>
      <c r="B456" s="233" t="s">
        <v>730</v>
      </c>
      <c r="C456" s="204" t="s">
        <v>39</v>
      </c>
      <c r="D456" s="206" t="s">
        <v>68</v>
      </c>
      <c r="E456" s="207"/>
      <c r="F456" s="207">
        <v>28000</v>
      </c>
      <c r="G456" s="221"/>
      <c r="H456" s="221"/>
      <c r="I456" s="229"/>
      <c r="J456" s="222">
        <f>F456/K456</f>
        <v>777.77777777777783</v>
      </c>
      <c r="K456" s="225">
        <v>36</v>
      </c>
      <c r="L456" s="229"/>
      <c r="M456" s="229"/>
      <c r="N456" s="229"/>
      <c r="O456" s="229"/>
    </row>
    <row r="457" spans="1:15" s="217" customFormat="1" ht="15" customHeight="1" x14ac:dyDescent="0.25">
      <c r="A457" s="204" t="s">
        <v>674</v>
      </c>
      <c r="B457" s="233" t="s">
        <v>728</v>
      </c>
      <c r="C457" s="204" t="s">
        <v>39</v>
      </c>
      <c r="D457" s="206" t="s">
        <v>68</v>
      </c>
      <c r="E457" s="207">
        <v>74160</v>
      </c>
      <c r="F457" s="207"/>
      <c r="G457" s="221">
        <f t="shared" ref="G457" si="121">E457/4*0.95</f>
        <v>17613</v>
      </c>
      <c r="H457" s="221"/>
      <c r="I457" s="221">
        <f t="shared" ref="I457" si="122">E457/K457</f>
        <v>2060</v>
      </c>
      <c r="J457" s="222"/>
      <c r="K457" s="225">
        <v>36</v>
      </c>
      <c r="L457" s="229"/>
      <c r="M457" s="229"/>
      <c r="N457" s="229"/>
      <c r="O457" s="229"/>
    </row>
    <row r="458" spans="1:15" s="217" customFormat="1" ht="15" customHeight="1" x14ac:dyDescent="0.25">
      <c r="A458" s="204" t="s">
        <v>675</v>
      </c>
      <c r="B458" s="233" t="s">
        <v>731</v>
      </c>
      <c r="C458" s="204" t="s">
        <v>39</v>
      </c>
      <c r="D458" s="206" t="s">
        <v>68</v>
      </c>
      <c r="E458" s="207"/>
      <c r="F458" s="207">
        <v>28000</v>
      </c>
      <c r="G458" s="221"/>
      <c r="H458" s="221"/>
      <c r="I458" s="229"/>
      <c r="J458" s="222">
        <f t="shared" ref="J458" si="123">F458/K458</f>
        <v>777.77777777777783</v>
      </c>
      <c r="K458" s="225">
        <v>36</v>
      </c>
      <c r="L458" s="229"/>
      <c r="M458" s="229"/>
      <c r="N458" s="229"/>
      <c r="O458" s="229"/>
    </row>
    <row r="459" spans="1:15" s="217" customFormat="1" ht="15" customHeight="1" x14ac:dyDescent="0.25">
      <c r="A459" s="204" t="s">
        <v>676</v>
      </c>
      <c r="B459" s="233" t="s">
        <v>729</v>
      </c>
      <c r="C459" s="204" t="s">
        <v>39</v>
      </c>
      <c r="D459" s="206" t="s">
        <v>68</v>
      </c>
      <c r="E459" s="207">
        <v>74160</v>
      </c>
      <c r="F459" s="207"/>
      <c r="G459" s="221">
        <f t="shared" ref="G459" si="124">E459/4*0.95</f>
        <v>17613</v>
      </c>
      <c r="H459" s="221"/>
      <c r="I459" s="221">
        <f t="shared" ref="I459" si="125">E459/K459</f>
        <v>2060</v>
      </c>
      <c r="J459" s="222"/>
      <c r="K459" s="225">
        <v>36</v>
      </c>
      <c r="L459" s="229"/>
      <c r="M459" s="229"/>
      <c r="N459" s="229"/>
      <c r="O459" s="229"/>
    </row>
    <row r="460" spans="1:15" s="217" customFormat="1" ht="15" customHeight="1" x14ac:dyDescent="0.25">
      <c r="A460" s="204" t="s">
        <v>1300</v>
      </c>
      <c r="B460" s="233" t="s">
        <v>732</v>
      </c>
      <c r="C460" s="204" t="s">
        <v>39</v>
      </c>
      <c r="D460" s="206" t="s">
        <v>68</v>
      </c>
      <c r="E460" s="207"/>
      <c r="F460" s="207">
        <v>28000</v>
      </c>
      <c r="G460" s="221"/>
      <c r="H460" s="221"/>
      <c r="I460" s="229"/>
      <c r="J460" s="222">
        <f t="shared" ref="J460" si="126">F460/K460</f>
        <v>777.77777777777783</v>
      </c>
      <c r="K460" s="225">
        <v>36</v>
      </c>
      <c r="L460" s="229"/>
      <c r="M460" s="229"/>
      <c r="N460" s="229"/>
      <c r="O460" s="229"/>
    </row>
    <row r="461" spans="1:15" s="217" customFormat="1" ht="15" customHeight="1" x14ac:dyDescent="0.25">
      <c r="A461" s="204" t="s">
        <v>1301</v>
      </c>
      <c r="B461" s="205" t="s">
        <v>1117</v>
      </c>
      <c r="C461" s="204" t="s">
        <v>75</v>
      </c>
      <c r="D461" s="206" t="s">
        <v>76</v>
      </c>
      <c r="E461" s="207">
        <v>45000</v>
      </c>
      <c r="F461" s="220"/>
      <c r="G461" s="221">
        <f t="shared" ref="G461" si="127">E461/4*0.95</f>
        <v>10687.5</v>
      </c>
      <c r="H461" s="221">
        <f t="shared" ref="H461" si="128">E461/K461</f>
        <v>1500</v>
      </c>
      <c r="I461" s="221">
        <f t="shared" ref="I461" si="129">H461*5*1.01/6</f>
        <v>1262.5</v>
      </c>
      <c r="J461" s="222"/>
      <c r="K461" s="225">
        <v>30</v>
      </c>
      <c r="L461" s="242"/>
      <c r="M461" s="229"/>
      <c r="N461" s="229"/>
      <c r="O461" s="229"/>
    </row>
    <row r="462" spans="1:15" s="217" customFormat="1" ht="15" customHeight="1" x14ac:dyDescent="0.25">
      <c r="A462" s="204"/>
      <c r="B462" s="233"/>
      <c r="C462" s="197"/>
      <c r="D462" s="198"/>
      <c r="E462" s="199"/>
      <c r="F462" s="207"/>
      <c r="G462" s="229"/>
      <c r="H462" s="221"/>
      <c r="I462" s="221"/>
      <c r="J462" s="222"/>
      <c r="K462" s="225"/>
      <c r="L462" s="229"/>
      <c r="M462" s="229"/>
      <c r="N462" s="229"/>
      <c r="O462" s="229"/>
    </row>
    <row r="463" spans="1:15" s="217" customFormat="1" ht="28.5" customHeight="1" x14ac:dyDescent="0.25">
      <c r="A463" s="243">
        <v>2.12</v>
      </c>
      <c r="B463" s="200" t="s">
        <v>1198</v>
      </c>
      <c r="C463" s="201"/>
      <c r="D463" s="202"/>
      <c r="E463" s="244" t="s">
        <v>604</v>
      </c>
      <c r="F463" s="245" t="s">
        <v>1180</v>
      </c>
      <c r="G463" s="244" t="s">
        <v>517</v>
      </c>
      <c r="H463" s="244" t="s">
        <v>699</v>
      </c>
      <c r="I463" s="230"/>
      <c r="J463" s="246"/>
      <c r="K463" s="229"/>
      <c r="L463" s="229"/>
      <c r="M463" s="229"/>
      <c r="N463" s="229"/>
      <c r="O463" s="229"/>
    </row>
    <row r="464" spans="1:15" s="217" customFormat="1" ht="15" customHeight="1" x14ac:dyDescent="0.25">
      <c r="A464" s="204" t="s">
        <v>1545</v>
      </c>
      <c r="B464" s="205" t="s">
        <v>1181</v>
      </c>
      <c r="C464" s="204" t="s">
        <v>46</v>
      </c>
      <c r="D464" s="206" t="s">
        <v>46</v>
      </c>
      <c r="E464" s="207">
        <v>19440</v>
      </c>
      <c r="F464" s="207">
        <f>+E464/2*0.95</f>
        <v>9234</v>
      </c>
      <c r="G464" s="207">
        <f t="shared" ref="G464:G475" si="130">E464/H464</f>
        <v>1620</v>
      </c>
      <c r="H464" s="247">
        <v>12</v>
      </c>
      <c r="I464" s="242"/>
      <c r="L464" s="229"/>
      <c r="M464" s="229"/>
      <c r="N464" s="229"/>
      <c r="O464" s="229"/>
    </row>
    <row r="465" spans="1:15" s="217" customFormat="1" ht="15" customHeight="1" x14ac:dyDescent="0.25">
      <c r="A465" s="204" t="s">
        <v>1546</v>
      </c>
      <c r="B465" s="205" t="s">
        <v>1182</v>
      </c>
      <c r="C465" s="204" t="s">
        <v>46</v>
      </c>
      <c r="D465" s="206" t="s">
        <v>46</v>
      </c>
      <c r="E465" s="207">
        <v>24480</v>
      </c>
      <c r="F465" s="207">
        <f t="shared" ref="F465:F475" si="131">+E465/2*0.95</f>
        <v>11628</v>
      </c>
      <c r="G465" s="207">
        <f t="shared" si="130"/>
        <v>2040</v>
      </c>
      <c r="H465" s="247">
        <v>12</v>
      </c>
      <c r="I465" s="242"/>
      <c r="L465" s="229"/>
      <c r="M465" s="229"/>
      <c r="N465" s="229"/>
      <c r="O465" s="229"/>
    </row>
    <row r="466" spans="1:15" s="217" customFormat="1" ht="15" customHeight="1" x14ac:dyDescent="0.25">
      <c r="A466" s="204" t="s">
        <v>1547</v>
      </c>
      <c r="B466" s="205" t="s">
        <v>1183</v>
      </c>
      <c r="C466" s="204" t="s">
        <v>46</v>
      </c>
      <c r="D466" s="206" t="s">
        <v>46</v>
      </c>
      <c r="E466" s="207">
        <v>14280</v>
      </c>
      <c r="F466" s="207">
        <f t="shared" si="131"/>
        <v>6783</v>
      </c>
      <c r="G466" s="207">
        <f t="shared" si="130"/>
        <v>1190</v>
      </c>
      <c r="H466" s="247">
        <v>12</v>
      </c>
      <c r="I466" s="242"/>
      <c r="L466" s="229"/>
      <c r="M466" s="229"/>
      <c r="N466" s="229"/>
      <c r="O466" s="229"/>
    </row>
    <row r="467" spans="1:15" s="217" customFormat="1" ht="15" customHeight="1" x14ac:dyDescent="0.25">
      <c r="A467" s="204" t="s">
        <v>1548</v>
      </c>
      <c r="B467" s="205" t="s">
        <v>1184</v>
      </c>
      <c r="C467" s="204" t="s">
        <v>46</v>
      </c>
      <c r="D467" s="206" t="s">
        <v>46</v>
      </c>
      <c r="E467" s="207">
        <v>19440</v>
      </c>
      <c r="F467" s="207">
        <f t="shared" si="131"/>
        <v>9234</v>
      </c>
      <c r="G467" s="207">
        <f t="shared" si="130"/>
        <v>1620</v>
      </c>
      <c r="H467" s="247">
        <v>12</v>
      </c>
      <c r="I467" s="242"/>
      <c r="L467" s="229"/>
      <c r="M467" s="229"/>
      <c r="N467" s="229"/>
      <c r="O467" s="229"/>
    </row>
    <row r="468" spans="1:15" s="217" customFormat="1" ht="15" customHeight="1" x14ac:dyDescent="0.25">
      <c r="A468" s="204" t="s">
        <v>1549</v>
      </c>
      <c r="B468" s="205" t="s">
        <v>1185</v>
      </c>
      <c r="C468" s="204" t="s">
        <v>46</v>
      </c>
      <c r="D468" s="206" t="s">
        <v>46</v>
      </c>
      <c r="E468" s="207">
        <v>28800</v>
      </c>
      <c r="F468" s="207">
        <f t="shared" si="131"/>
        <v>13680</v>
      </c>
      <c r="G468" s="207">
        <f t="shared" si="130"/>
        <v>2400</v>
      </c>
      <c r="H468" s="247">
        <v>12</v>
      </c>
      <c r="I468" s="242"/>
      <c r="L468" s="229"/>
      <c r="M468" s="229"/>
      <c r="N468" s="229"/>
      <c r="O468" s="229"/>
    </row>
    <row r="469" spans="1:15" s="217" customFormat="1" ht="15" customHeight="1" x14ac:dyDescent="0.25">
      <c r="A469" s="204" t="s">
        <v>1550</v>
      </c>
      <c r="B469" s="205" t="s">
        <v>1186</v>
      </c>
      <c r="C469" s="204" t="s">
        <v>46</v>
      </c>
      <c r="D469" s="206" t="s">
        <v>46</v>
      </c>
      <c r="E469" s="207">
        <v>32400</v>
      </c>
      <c r="F469" s="207">
        <f t="shared" si="131"/>
        <v>15390</v>
      </c>
      <c r="G469" s="207">
        <f t="shared" si="130"/>
        <v>2700</v>
      </c>
      <c r="H469" s="247">
        <v>12</v>
      </c>
      <c r="I469" s="242"/>
      <c r="L469" s="229"/>
      <c r="M469" s="229"/>
      <c r="N469" s="229"/>
      <c r="O469" s="229"/>
    </row>
    <row r="470" spans="1:15" s="217" customFormat="1" ht="15" customHeight="1" x14ac:dyDescent="0.25">
      <c r="A470" s="204" t="s">
        <v>1551</v>
      </c>
      <c r="B470" s="205" t="s">
        <v>1187</v>
      </c>
      <c r="C470" s="204" t="s">
        <v>46</v>
      </c>
      <c r="D470" s="206" t="s">
        <v>46</v>
      </c>
      <c r="E470" s="207">
        <v>27600</v>
      </c>
      <c r="F470" s="207">
        <f t="shared" si="131"/>
        <v>13110</v>
      </c>
      <c r="G470" s="207">
        <f t="shared" si="130"/>
        <v>2300</v>
      </c>
      <c r="H470" s="247">
        <v>12</v>
      </c>
      <c r="I470" s="242"/>
      <c r="L470" s="229"/>
      <c r="M470" s="229"/>
      <c r="N470" s="229"/>
      <c r="O470" s="229"/>
    </row>
    <row r="471" spans="1:15" s="217" customFormat="1" ht="15" customHeight="1" x14ac:dyDescent="0.25">
      <c r="A471" s="204" t="s">
        <v>1552</v>
      </c>
      <c r="B471" s="205" t="s">
        <v>1188</v>
      </c>
      <c r="C471" s="204" t="s">
        <v>46</v>
      </c>
      <c r="D471" s="206" t="s">
        <v>46</v>
      </c>
      <c r="E471" s="207">
        <v>31200</v>
      </c>
      <c r="F471" s="207">
        <f t="shared" si="131"/>
        <v>14820</v>
      </c>
      <c r="G471" s="207">
        <f t="shared" si="130"/>
        <v>2600</v>
      </c>
      <c r="H471" s="247">
        <v>12</v>
      </c>
      <c r="I471" s="242"/>
      <c r="L471" s="229"/>
      <c r="M471" s="229"/>
      <c r="N471" s="229"/>
      <c r="O471" s="229"/>
    </row>
    <row r="472" spans="1:15" s="217" customFormat="1" ht="15" customHeight="1" x14ac:dyDescent="0.25">
      <c r="A472" s="204" t="s">
        <v>1553</v>
      </c>
      <c r="B472" s="205" t="s">
        <v>1189</v>
      </c>
      <c r="C472" s="204" t="s">
        <v>46</v>
      </c>
      <c r="D472" s="206" t="s">
        <v>46</v>
      </c>
      <c r="E472" s="207">
        <v>32400</v>
      </c>
      <c r="F472" s="207">
        <f t="shared" si="131"/>
        <v>15390</v>
      </c>
      <c r="G472" s="207">
        <f t="shared" si="130"/>
        <v>2700</v>
      </c>
      <c r="H472" s="247">
        <v>12</v>
      </c>
      <c r="I472" s="242"/>
      <c r="L472" s="229"/>
      <c r="M472" s="229"/>
      <c r="N472" s="229"/>
      <c r="O472" s="229"/>
    </row>
    <row r="473" spans="1:15" s="217" customFormat="1" ht="15" customHeight="1" x14ac:dyDescent="0.25">
      <c r="A473" s="204" t="s">
        <v>525</v>
      </c>
      <c r="B473" s="205" t="s">
        <v>1190</v>
      </c>
      <c r="C473" s="204" t="s">
        <v>46</v>
      </c>
      <c r="D473" s="206" t="s">
        <v>46</v>
      </c>
      <c r="E473" s="207">
        <v>39600</v>
      </c>
      <c r="F473" s="207">
        <f t="shared" si="131"/>
        <v>18810</v>
      </c>
      <c r="G473" s="207">
        <f t="shared" si="130"/>
        <v>3300</v>
      </c>
      <c r="H473" s="247">
        <v>12</v>
      </c>
      <c r="I473" s="242"/>
      <c r="L473" s="229"/>
      <c r="M473" s="229"/>
      <c r="N473" s="229"/>
      <c r="O473" s="229"/>
    </row>
    <row r="474" spans="1:15" s="217" customFormat="1" ht="15" customHeight="1" x14ac:dyDescent="0.25">
      <c r="A474" s="204" t="s">
        <v>526</v>
      </c>
      <c r="B474" s="205" t="s">
        <v>1191</v>
      </c>
      <c r="C474" s="204" t="s">
        <v>46</v>
      </c>
      <c r="D474" s="206" t="s">
        <v>46</v>
      </c>
      <c r="E474" s="207">
        <v>30000</v>
      </c>
      <c r="F474" s="207">
        <f t="shared" si="131"/>
        <v>14250</v>
      </c>
      <c r="G474" s="207">
        <f t="shared" si="130"/>
        <v>2500</v>
      </c>
      <c r="H474" s="247">
        <v>12</v>
      </c>
      <c r="I474" s="242"/>
      <c r="L474" s="229"/>
      <c r="M474" s="229"/>
      <c r="N474" s="229"/>
      <c r="O474" s="229"/>
    </row>
    <row r="475" spans="1:15" s="217" customFormat="1" ht="15" customHeight="1" x14ac:dyDescent="0.25">
      <c r="A475" s="204" t="s">
        <v>527</v>
      </c>
      <c r="B475" s="205" t="s">
        <v>1192</v>
      </c>
      <c r="C475" s="204" t="s">
        <v>46</v>
      </c>
      <c r="D475" s="206" t="s">
        <v>46</v>
      </c>
      <c r="E475" s="207">
        <v>33840</v>
      </c>
      <c r="F475" s="207">
        <f t="shared" si="131"/>
        <v>16074</v>
      </c>
      <c r="G475" s="207">
        <f t="shared" si="130"/>
        <v>2820</v>
      </c>
      <c r="H475" s="247">
        <v>12</v>
      </c>
      <c r="I475" s="242"/>
      <c r="L475" s="229"/>
      <c r="M475" s="229"/>
      <c r="N475" s="229"/>
      <c r="O475" s="229"/>
    </row>
    <row r="476" spans="1:15" s="217" customFormat="1" ht="15" customHeight="1" x14ac:dyDescent="0.25">
      <c r="A476" s="204" t="s">
        <v>528</v>
      </c>
      <c r="B476" s="205" t="s">
        <v>1193</v>
      </c>
      <c r="C476" s="204" t="s">
        <v>27</v>
      </c>
      <c r="D476" s="204" t="s">
        <v>27</v>
      </c>
      <c r="E476" s="207">
        <v>6240</v>
      </c>
      <c r="F476" s="207">
        <f>+E476/1*0.95</f>
        <v>5928</v>
      </c>
      <c r="G476" s="207">
        <f t="shared" ref="G476:G484" si="132">E476/H476</f>
        <v>1248</v>
      </c>
      <c r="H476" s="247">
        <v>5</v>
      </c>
      <c r="I476" s="242"/>
      <c r="L476" s="229"/>
      <c r="M476" s="229"/>
      <c r="N476" s="229"/>
      <c r="O476" s="229"/>
    </row>
    <row r="477" spans="1:15" s="217" customFormat="1" ht="15" customHeight="1" x14ac:dyDescent="0.25">
      <c r="A477" s="204" t="s">
        <v>529</v>
      </c>
      <c r="B477" s="205" t="s">
        <v>704</v>
      </c>
      <c r="C477" s="204" t="s">
        <v>27</v>
      </c>
      <c r="D477" s="204" t="s">
        <v>27</v>
      </c>
      <c r="E477" s="207">
        <v>9360</v>
      </c>
      <c r="F477" s="207">
        <f t="shared" ref="F477:F484" si="133">+E477/1*0.95</f>
        <v>8892</v>
      </c>
      <c r="G477" s="207">
        <f t="shared" si="132"/>
        <v>1560</v>
      </c>
      <c r="H477" s="247">
        <v>6</v>
      </c>
      <c r="I477" s="242"/>
      <c r="L477" s="229"/>
      <c r="M477" s="229"/>
      <c r="N477" s="229"/>
      <c r="O477" s="229"/>
    </row>
    <row r="478" spans="1:15" s="217" customFormat="1" ht="15" customHeight="1" x14ac:dyDescent="0.25">
      <c r="A478" s="204" t="s">
        <v>530</v>
      </c>
      <c r="B478" s="205" t="s">
        <v>705</v>
      </c>
      <c r="C478" s="204" t="s">
        <v>27</v>
      </c>
      <c r="D478" s="204" t="s">
        <v>27</v>
      </c>
      <c r="E478" s="207">
        <v>10380</v>
      </c>
      <c r="F478" s="207">
        <f t="shared" si="133"/>
        <v>9861</v>
      </c>
      <c r="G478" s="207">
        <f t="shared" si="132"/>
        <v>865</v>
      </c>
      <c r="H478" s="247">
        <v>12</v>
      </c>
      <c r="I478" s="242"/>
      <c r="L478" s="229"/>
      <c r="M478" s="229"/>
      <c r="N478" s="229"/>
      <c r="O478" s="229"/>
    </row>
    <row r="479" spans="1:15" s="217" customFormat="1" ht="15" customHeight="1" x14ac:dyDescent="0.25">
      <c r="A479" s="204" t="s">
        <v>531</v>
      </c>
      <c r="B479" s="205" t="s">
        <v>1194</v>
      </c>
      <c r="C479" s="204" t="s">
        <v>27</v>
      </c>
      <c r="D479" s="204" t="s">
        <v>27</v>
      </c>
      <c r="E479" s="207">
        <v>5340</v>
      </c>
      <c r="F479" s="207">
        <f t="shared" si="133"/>
        <v>5073</v>
      </c>
      <c r="G479" s="207">
        <f t="shared" si="132"/>
        <v>890</v>
      </c>
      <c r="H479" s="247">
        <v>6</v>
      </c>
      <c r="I479" s="242"/>
      <c r="L479" s="229"/>
      <c r="M479" s="229"/>
      <c r="N479" s="229"/>
      <c r="O479" s="229"/>
    </row>
    <row r="480" spans="1:15" s="217" customFormat="1" ht="15" customHeight="1" x14ac:dyDescent="0.25">
      <c r="A480" s="204" t="s">
        <v>532</v>
      </c>
      <c r="B480" s="205" t="s">
        <v>703</v>
      </c>
      <c r="C480" s="204" t="s">
        <v>27</v>
      </c>
      <c r="D480" s="204" t="s">
        <v>27</v>
      </c>
      <c r="E480" s="207">
        <v>6150</v>
      </c>
      <c r="F480" s="207">
        <f t="shared" si="133"/>
        <v>5842.5</v>
      </c>
      <c r="G480" s="207">
        <f t="shared" si="132"/>
        <v>615</v>
      </c>
      <c r="H480" s="247">
        <v>10</v>
      </c>
      <c r="I480" s="242"/>
      <c r="L480" s="229"/>
      <c r="M480" s="229"/>
      <c r="N480" s="229"/>
      <c r="O480" s="229"/>
    </row>
    <row r="481" spans="1:15" s="217" customFormat="1" ht="15" customHeight="1" x14ac:dyDescent="0.25">
      <c r="A481" s="204" t="s">
        <v>533</v>
      </c>
      <c r="B481" s="205" t="s">
        <v>1195</v>
      </c>
      <c r="C481" s="204" t="s">
        <v>27</v>
      </c>
      <c r="D481" s="204" t="s">
        <v>27</v>
      </c>
      <c r="E481" s="207">
        <v>5400</v>
      </c>
      <c r="F481" s="207">
        <f t="shared" si="133"/>
        <v>5130</v>
      </c>
      <c r="G481" s="207">
        <f t="shared" si="132"/>
        <v>450</v>
      </c>
      <c r="H481" s="247">
        <v>12</v>
      </c>
      <c r="I481" s="242"/>
      <c r="L481" s="229"/>
      <c r="M481" s="229"/>
      <c r="N481" s="229"/>
      <c r="O481" s="229"/>
    </row>
    <row r="482" spans="1:15" s="217" customFormat="1" ht="15" customHeight="1" x14ac:dyDescent="0.25">
      <c r="A482" s="204" t="s">
        <v>1116</v>
      </c>
      <c r="B482" s="205" t="s">
        <v>702</v>
      </c>
      <c r="C482" s="204" t="s">
        <v>27</v>
      </c>
      <c r="D482" s="204" t="s">
        <v>27</v>
      </c>
      <c r="E482" s="207">
        <v>4500</v>
      </c>
      <c r="F482" s="207">
        <f t="shared" si="133"/>
        <v>4275</v>
      </c>
      <c r="G482" s="207">
        <f t="shared" si="132"/>
        <v>450</v>
      </c>
      <c r="H482" s="247">
        <v>10</v>
      </c>
      <c r="I482" s="242"/>
      <c r="L482" s="229"/>
      <c r="M482" s="229"/>
      <c r="N482" s="229"/>
      <c r="O482" s="229"/>
    </row>
    <row r="483" spans="1:15" s="217" customFormat="1" x14ac:dyDescent="0.25">
      <c r="A483" s="204" t="s">
        <v>1302</v>
      </c>
      <c r="B483" s="205" t="s">
        <v>1196</v>
      </c>
      <c r="C483" s="204" t="s">
        <v>27</v>
      </c>
      <c r="D483" s="204" t="s">
        <v>27</v>
      </c>
      <c r="E483" s="207">
        <v>4680</v>
      </c>
      <c r="F483" s="207">
        <f t="shared" si="133"/>
        <v>4446</v>
      </c>
      <c r="G483" s="207">
        <f t="shared" si="132"/>
        <v>780</v>
      </c>
      <c r="H483" s="247">
        <v>6</v>
      </c>
      <c r="I483" s="242"/>
      <c r="L483" s="229"/>
      <c r="M483" s="229"/>
      <c r="N483" s="229"/>
      <c r="O483" s="229"/>
    </row>
    <row r="484" spans="1:15" s="217" customFormat="1" ht="15" customHeight="1" x14ac:dyDescent="0.25">
      <c r="A484" s="204" t="s">
        <v>1303</v>
      </c>
      <c r="B484" s="205" t="s">
        <v>1197</v>
      </c>
      <c r="C484" s="204" t="s">
        <v>27</v>
      </c>
      <c r="D484" s="204" t="s">
        <v>27</v>
      </c>
      <c r="E484" s="207">
        <v>4680</v>
      </c>
      <c r="F484" s="207">
        <f t="shared" si="133"/>
        <v>4446</v>
      </c>
      <c r="G484" s="207">
        <f t="shared" si="132"/>
        <v>780</v>
      </c>
      <c r="H484" s="247">
        <v>6</v>
      </c>
      <c r="I484" s="242"/>
      <c r="L484" s="229"/>
      <c r="M484" s="229"/>
      <c r="N484" s="229"/>
      <c r="O484" s="229"/>
    </row>
    <row r="485" spans="1:15" s="217" customFormat="1" ht="15" customHeight="1" x14ac:dyDescent="0.25">
      <c r="A485" s="204"/>
      <c r="B485" s="233"/>
      <c r="C485" s="197"/>
      <c r="D485" s="198"/>
      <c r="E485" s="199"/>
      <c r="F485" s="221"/>
      <c r="G485" s="248"/>
      <c r="H485" s="225"/>
      <c r="I485" s="225"/>
      <c r="J485" s="231"/>
      <c r="K485" s="229"/>
      <c r="L485" s="229"/>
      <c r="M485" s="229"/>
      <c r="N485" s="229"/>
      <c r="O485" s="229"/>
    </row>
    <row r="486" spans="1:15" s="217" customFormat="1" ht="15" customHeight="1" x14ac:dyDescent="0.25">
      <c r="A486" s="243" t="s">
        <v>933</v>
      </c>
      <c r="B486" s="200" t="s">
        <v>1199</v>
      </c>
      <c r="C486" s="201"/>
      <c r="D486" s="202"/>
      <c r="E486" s="239" t="s">
        <v>604</v>
      </c>
      <c r="F486" s="249" t="s">
        <v>1003</v>
      </c>
      <c r="G486" s="239" t="s">
        <v>517</v>
      </c>
      <c r="H486" s="216" t="s">
        <v>699</v>
      </c>
      <c r="I486" s="225"/>
      <c r="J486" s="231"/>
      <c r="K486" s="229"/>
      <c r="L486" s="229"/>
      <c r="M486" s="229"/>
      <c r="N486" s="229"/>
      <c r="O486" s="229"/>
    </row>
    <row r="487" spans="1:15" s="217" customFormat="1" ht="15" customHeight="1" x14ac:dyDescent="0.25">
      <c r="A487" s="204" t="s">
        <v>1304</v>
      </c>
      <c r="B487" s="205" t="s">
        <v>366</v>
      </c>
      <c r="C487" s="204" t="s">
        <v>46</v>
      </c>
      <c r="D487" s="206" t="s">
        <v>46</v>
      </c>
      <c r="E487" s="207">
        <v>18240</v>
      </c>
      <c r="F487" s="221"/>
      <c r="G487" s="221">
        <f>E487/H487</f>
        <v>1520</v>
      </c>
      <c r="H487" s="225">
        <v>12</v>
      </c>
      <c r="I487" s="242"/>
      <c r="L487" s="229"/>
      <c r="M487" s="229"/>
      <c r="N487" s="229"/>
      <c r="O487" s="229"/>
    </row>
    <row r="488" spans="1:15" s="217" customFormat="1" ht="15" customHeight="1" x14ac:dyDescent="0.25">
      <c r="A488" s="204" t="s">
        <v>1305</v>
      </c>
      <c r="B488" s="205" t="s">
        <v>367</v>
      </c>
      <c r="C488" s="204" t="s">
        <v>46</v>
      </c>
      <c r="D488" s="206" t="s">
        <v>46</v>
      </c>
      <c r="E488" s="207">
        <v>22320</v>
      </c>
      <c r="F488" s="221"/>
      <c r="G488" s="221">
        <f t="shared" ref="G488:G527" si="134">E488/H488</f>
        <v>1860</v>
      </c>
      <c r="H488" s="225">
        <v>12</v>
      </c>
      <c r="I488" s="242"/>
      <c r="L488" s="229"/>
      <c r="M488" s="229"/>
      <c r="N488" s="229"/>
      <c r="O488" s="229"/>
    </row>
    <row r="489" spans="1:15" s="217" customFormat="1" ht="15" customHeight="1" x14ac:dyDescent="0.25">
      <c r="A489" s="204" t="s">
        <v>1306</v>
      </c>
      <c r="B489" s="205" t="s">
        <v>373</v>
      </c>
      <c r="C489" s="204" t="s">
        <v>46</v>
      </c>
      <c r="D489" s="206" t="s">
        <v>46</v>
      </c>
      <c r="E489" s="207">
        <v>23880</v>
      </c>
      <c r="F489" s="221"/>
      <c r="G489" s="221">
        <f t="shared" si="134"/>
        <v>1990</v>
      </c>
      <c r="H489" s="225">
        <v>12</v>
      </c>
      <c r="I489" s="242"/>
      <c r="L489" s="229"/>
      <c r="M489" s="229"/>
      <c r="N489" s="229"/>
      <c r="O489" s="229"/>
    </row>
    <row r="490" spans="1:15" s="217" customFormat="1" ht="15" customHeight="1" x14ac:dyDescent="0.25">
      <c r="A490" s="204" t="s">
        <v>1307</v>
      </c>
      <c r="B490" s="205" t="s">
        <v>368</v>
      </c>
      <c r="C490" s="204" t="s">
        <v>46</v>
      </c>
      <c r="D490" s="206" t="s">
        <v>46</v>
      </c>
      <c r="E490" s="207">
        <v>29880</v>
      </c>
      <c r="F490" s="221"/>
      <c r="G490" s="221">
        <f t="shared" si="134"/>
        <v>2490</v>
      </c>
      <c r="H490" s="225">
        <v>12</v>
      </c>
      <c r="I490" s="242"/>
      <c r="L490" s="229"/>
      <c r="M490" s="229"/>
      <c r="N490" s="229"/>
      <c r="O490" s="229"/>
    </row>
    <row r="491" spans="1:15" s="217" customFormat="1" ht="15" customHeight="1" x14ac:dyDescent="0.25">
      <c r="A491" s="204" t="s">
        <v>1308</v>
      </c>
      <c r="B491" s="205" t="s">
        <v>1097</v>
      </c>
      <c r="C491" s="204" t="s">
        <v>46</v>
      </c>
      <c r="D491" s="206" t="s">
        <v>46</v>
      </c>
      <c r="E491" s="207">
        <v>22680</v>
      </c>
      <c r="F491" s="221"/>
      <c r="G491" s="221">
        <f t="shared" si="134"/>
        <v>1890</v>
      </c>
      <c r="H491" s="225">
        <v>12</v>
      </c>
      <c r="I491" s="242"/>
      <c r="L491" s="229"/>
      <c r="M491" s="229"/>
      <c r="N491" s="229"/>
      <c r="O491" s="229"/>
    </row>
    <row r="492" spans="1:15" s="217" customFormat="1" ht="15" customHeight="1" x14ac:dyDescent="0.25">
      <c r="A492" s="204" t="s">
        <v>1309</v>
      </c>
      <c r="B492" s="205" t="s">
        <v>1098</v>
      </c>
      <c r="C492" s="204" t="s">
        <v>46</v>
      </c>
      <c r="D492" s="206" t="s">
        <v>46</v>
      </c>
      <c r="E492" s="207">
        <v>27120</v>
      </c>
      <c r="F492" s="221"/>
      <c r="G492" s="221">
        <f t="shared" si="134"/>
        <v>2260</v>
      </c>
      <c r="H492" s="225">
        <v>12</v>
      </c>
      <c r="I492" s="242"/>
      <c r="L492" s="229"/>
      <c r="M492" s="229"/>
      <c r="N492" s="229"/>
      <c r="O492" s="229"/>
    </row>
    <row r="493" spans="1:15" s="217" customFormat="1" ht="15" customHeight="1" x14ac:dyDescent="0.25">
      <c r="A493" s="204" t="s">
        <v>1554</v>
      </c>
      <c r="B493" s="205" t="s">
        <v>374</v>
      </c>
      <c r="C493" s="204" t="s">
        <v>46</v>
      </c>
      <c r="D493" s="206" t="s">
        <v>46</v>
      </c>
      <c r="E493" s="207">
        <v>14280</v>
      </c>
      <c r="F493" s="221"/>
      <c r="G493" s="221">
        <f t="shared" si="134"/>
        <v>1190</v>
      </c>
      <c r="H493" s="225">
        <v>12</v>
      </c>
      <c r="I493" s="242"/>
      <c r="L493" s="229"/>
      <c r="M493" s="229"/>
      <c r="N493" s="229"/>
      <c r="O493" s="229"/>
    </row>
    <row r="494" spans="1:15" s="217" customFormat="1" ht="15" customHeight="1" x14ac:dyDescent="0.25">
      <c r="A494" s="204" t="s">
        <v>1555</v>
      </c>
      <c r="B494" s="205" t="s">
        <v>369</v>
      </c>
      <c r="C494" s="204" t="s">
        <v>46</v>
      </c>
      <c r="D494" s="206" t="s">
        <v>46</v>
      </c>
      <c r="E494" s="207">
        <v>19440</v>
      </c>
      <c r="F494" s="221"/>
      <c r="G494" s="221">
        <f t="shared" si="134"/>
        <v>1620</v>
      </c>
      <c r="H494" s="225">
        <v>12</v>
      </c>
      <c r="I494" s="242"/>
      <c r="L494" s="229"/>
      <c r="M494" s="229"/>
      <c r="N494" s="229"/>
      <c r="O494" s="229"/>
    </row>
    <row r="495" spans="1:15" s="217" customFormat="1" ht="15" customHeight="1" x14ac:dyDescent="0.25">
      <c r="A495" s="204" t="s">
        <v>1556</v>
      </c>
      <c r="B495" s="205" t="s">
        <v>377</v>
      </c>
      <c r="C495" s="204" t="s">
        <v>46</v>
      </c>
      <c r="D495" s="206" t="s">
        <v>46</v>
      </c>
      <c r="E495" s="207">
        <v>25920</v>
      </c>
      <c r="F495" s="221"/>
      <c r="G495" s="221">
        <f t="shared" si="134"/>
        <v>2160</v>
      </c>
      <c r="H495" s="225">
        <v>12</v>
      </c>
      <c r="I495" s="242"/>
      <c r="L495" s="229"/>
      <c r="M495" s="229"/>
      <c r="N495" s="229"/>
      <c r="O495" s="229"/>
    </row>
    <row r="496" spans="1:15" s="217" customFormat="1" ht="15" customHeight="1" x14ac:dyDescent="0.25">
      <c r="A496" s="204" t="s">
        <v>1557</v>
      </c>
      <c r="B496" s="205" t="s">
        <v>370</v>
      </c>
      <c r="C496" s="204" t="s">
        <v>46</v>
      </c>
      <c r="D496" s="206" t="s">
        <v>46</v>
      </c>
      <c r="E496" s="207">
        <v>29880</v>
      </c>
      <c r="F496" s="221"/>
      <c r="G496" s="221">
        <f t="shared" si="134"/>
        <v>2490</v>
      </c>
      <c r="H496" s="225">
        <v>12</v>
      </c>
      <c r="I496" s="242"/>
      <c r="L496" s="229"/>
      <c r="M496" s="229"/>
      <c r="N496" s="229"/>
      <c r="O496" s="229"/>
    </row>
    <row r="497" spans="1:15" s="217" customFormat="1" ht="15" customHeight="1" x14ac:dyDescent="0.25">
      <c r="A497" s="204" t="s">
        <v>1558</v>
      </c>
      <c r="B497" s="205" t="s">
        <v>375</v>
      </c>
      <c r="C497" s="204" t="s">
        <v>46</v>
      </c>
      <c r="D497" s="206" t="s">
        <v>46</v>
      </c>
      <c r="E497" s="207">
        <v>28560</v>
      </c>
      <c r="F497" s="221"/>
      <c r="G497" s="221">
        <f t="shared" si="134"/>
        <v>2380</v>
      </c>
      <c r="H497" s="225">
        <v>12</v>
      </c>
      <c r="I497" s="242"/>
      <c r="L497" s="229"/>
      <c r="M497" s="229"/>
      <c r="N497" s="229"/>
      <c r="O497" s="229"/>
    </row>
    <row r="498" spans="1:15" s="217" customFormat="1" ht="15" customHeight="1" x14ac:dyDescent="0.25">
      <c r="A498" s="204" t="s">
        <v>1559</v>
      </c>
      <c r="B498" s="205" t="s">
        <v>371</v>
      </c>
      <c r="C498" s="204" t="s">
        <v>46</v>
      </c>
      <c r="D498" s="206" t="s">
        <v>46</v>
      </c>
      <c r="E498" s="207">
        <v>32160</v>
      </c>
      <c r="F498" s="221"/>
      <c r="G498" s="221">
        <f t="shared" si="134"/>
        <v>2680</v>
      </c>
      <c r="H498" s="225">
        <v>12</v>
      </c>
      <c r="I498" s="242"/>
      <c r="L498" s="229"/>
      <c r="M498" s="229"/>
      <c r="N498" s="229"/>
      <c r="O498" s="229"/>
    </row>
    <row r="499" spans="1:15" s="217" customFormat="1" ht="15" customHeight="1" x14ac:dyDescent="0.25">
      <c r="A499" s="204" t="s">
        <v>1560</v>
      </c>
      <c r="B499" s="205" t="s">
        <v>376</v>
      </c>
      <c r="C499" s="204" t="s">
        <v>46</v>
      </c>
      <c r="D499" s="206" t="s">
        <v>46</v>
      </c>
      <c r="E499" s="207">
        <v>27240</v>
      </c>
      <c r="F499" s="221"/>
      <c r="G499" s="221">
        <f t="shared" si="134"/>
        <v>2270</v>
      </c>
      <c r="H499" s="225">
        <v>12</v>
      </c>
      <c r="I499" s="242"/>
      <c r="L499" s="229"/>
      <c r="M499" s="229"/>
      <c r="N499" s="229"/>
      <c r="O499" s="229">
        <f t="shared" ref="O499:O525" si="135">N499*H501</f>
        <v>0</v>
      </c>
    </row>
    <row r="500" spans="1:15" s="217" customFormat="1" ht="15" customHeight="1" x14ac:dyDescent="0.25">
      <c r="A500" s="204" t="s">
        <v>1561</v>
      </c>
      <c r="B500" s="205" t="s">
        <v>372</v>
      </c>
      <c r="C500" s="204" t="s">
        <v>46</v>
      </c>
      <c r="D500" s="206" t="s">
        <v>46</v>
      </c>
      <c r="E500" s="207">
        <v>31080</v>
      </c>
      <c r="F500" s="221"/>
      <c r="G500" s="221">
        <f t="shared" si="134"/>
        <v>2590</v>
      </c>
      <c r="H500" s="225">
        <v>12</v>
      </c>
      <c r="I500" s="242"/>
      <c r="L500" s="229"/>
      <c r="M500" s="229"/>
      <c r="N500" s="229"/>
      <c r="O500" s="229">
        <f>N500*H503</f>
        <v>0</v>
      </c>
    </row>
    <row r="501" spans="1:15" s="217" customFormat="1" ht="15" customHeight="1" x14ac:dyDescent="0.25">
      <c r="A501" s="204" t="s">
        <v>1562</v>
      </c>
      <c r="B501" s="205" t="s">
        <v>77</v>
      </c>
      <c r="C501" s="204" t="s">
        <v>59</v>
      </c>
      <c r="D501" s="206" t="s">
        <v>59</v>
      </c>
      <c r="E501" s="207">
        <v>3600</v>
      </c>
      <c r="F501" s="221"/>
      <c r="G501" s="221">
        <f t="shared" si="134"/>
        <v>450</v>
      </c>
      <c r="H501" s="225">
        <v>8</v>
      </c>
      <c r="I501" s="225"/>
      <c r="J501" s="231"/>
      <c r="K501" s="229"/>
      <c r="L501" s="229"/>
      <c r="M501" s="229"/>
      <c r="N501" s="229"/>
      <c r="O501" s="229">
        <f>N501*H504</f>
        <v>0</v>
      </c>
    </row>
    <row r="502" spans="1:15" s="229" customFormat="1" ht="15" customHeight="1" x14ac:dyDescent="0.25">
      <c r="A502" s="204" t="s">
        <v>1563</v>
      </c>
      <c r="B502" s="205" t="s">
        <v>1200</v>
      </c>
      <c r="C502" s="204" t="s">
        <v>27</v>
      </c>
      <c r="D502" s="206" t="s">
        <v>27</v>
      </c>
      <c r="E502" s="207">
        <v>6000</v>
      </c>
      <c r="F502" s="221"/>
      <c r="G502" s="221">
        <f t="shared" si="134"/>
        <v>1200</v>
      </c>
      <c r="H502" s="230">
        <v>5</v>
      </c>
      <c r="I502" s="230"/>
      <c r="J502" s="246"/>
    </row>
    <row r="503" spans="1:15" s="217" customFormat="1" ht="15" customHeight="1" x14ac:dyDescent="0.25">
      <c r="A503" s="204" t="s">
        <v>1564</v>
      </c>
      <c r="B503" s="205" t="s">
        <v>704</v>
      </c>
      <c r="C503" s="204" t="s">
        <v>27</v>
      </c>
      <c r="D503" s="206" t="s">
        <v>27</v>
      </c>
      <c r="E503" s="207">
        <v>9000</v>
      </c>
      <c r="F503" s="221">
        <f t="shared" ref="F503:F506" si="136">+E503/1*0.95</f>
        <v>8550</v>
      </c>
      <c r="G503" s="221">
        <f t="shared" si="134"/>
        <v>1500</v>
      </c>
      <c r="H503" s="230">
        <v>6</v>
      </c>
      <c r="I503" s="225"/>
      <c r="J503" s="231"/>
      <c r="K503" s="229"/>
      <c r="L503" s="229"/>
      <c r="M503" s="229"/>
      <c r="N503" s="229"/>
      <c r="O503" s="229">
        <f>N503*H506</f>
        <v>0</v>
      </c>
    </row>
    <row r="504" spans="1:15" s="217" customFormat="1" ht="15" customHeight="1" x14ac:dyDescent="0.25">
      <c r="A504" s="204" t="s">
        <v>1565</v>
      </c>
      <c r="B504" s="205" t="s">
        <v>1201</v>
      </c>
      <c r="C504" s="204" t="s">
        <v>27</v>
      </c>
      <c r="D504" s="206" t="s">
        <v>27</v>
      </c>
      <c r="E504" s="207">
        <v>9960</v>
      </c>
      <c r="F504" s="221">
        <f t="shared" si="136"/>
        <v>9462</v>
      </c>
      <c r="G504" s="221">
        <f t="shared" si="134"/>
        <v>830</v>
      </c>
      <c r="H504" s="230">
        <v>12</v>
      </c>
      <c r="I504" s="225"/>
      <c r="J504" s="231"/>
      <c r="K504" s="229"/>
      <c r="L504" s="229"/>
      <c r="M504" s="229"/>
      <c r="N504" s="229"/>
      <c r="O504" s="229">
        <f>N504*H508</f>
        <v>0</v>
      </c>
    </row>
    <row r="505" spans="1:15" s="217" customFormat="1" ht="15" customHeight="1" x14ac:dyDescent="0.25">
      <c r="A505" s="204" t="s">
        <v>1566</v>
      </c>
      <c r="B505" s="205" t="s">
        <v>1202</v>
      </c>
      <c r="C505" s="204" t="s">
        <v>27</v>
      </c>
      <c r="D505" s="206" t="s">
        <v>27</v>
      </c>
      <c r="E505" s="207">
        <v>5100</v>
      </c>
      <c r="F505" s="221">
        <f t="shared" si="136"/>
        <v>4845</v>
      </c>
      <c r="G505" s="221">
        <f t="shared" si="134"/>
        <v>850</v>
      </c>
      <c r="H505" s="230">
        <v>6</v>
      </c>
      <c r="I505" s="230"/>
      <c r="J505" s="246"/>
      <c r="K505" s="229"/>
      <c r="L505" s="229"/>
      <c r="M505" s="229"/>
      <c r="N505" s="229"/>
      <c r="O505" s="229"/>
    </row>
    <row r="506" spans="1:15" s="217" customFormat="1" ht="15" customHeight="1" x14ac:dyDescent="0.25">
      <c r="A506" s="204" t="s">
        <v>1567</v>
      </c>
      <c r="B506" s="205" t="s">
        <v>1203</v>
      </c>
      <c r="C506" s="204" t="s">
        <v>27</v>
      </c>
      <c r="D506" s="206" t="s">
        <v>27</v>
      </c>
      <c r="E506" s="207">
        <v>5900</v>
      </c>
      <c r="F506" s="221">
        <f t="shared" si="136"/>
        <v>5605</v>
      </c>
      <c r="G506" s="221">
        <f t="shared" si="134"/>
        <v>590</v>
      </c>
      <c r="H506" s="230">
        <v>10</v>
      </c>
      <c r="I506" s="225"/>
      <c r="J506" s="231"/>
      <c r="K506" s="229"/>
      <c r="L506" s="229"/>
      <c r="M506" s="229"/>
      <c r="N506" s="229"/>
      <c r="O506" s="229">
        <f>N506*H511</f>
        <v>0</v>
      </c>
    </row>
    <row r="507" spans="1:15" s="217" customFormat="1" ht="15" customHeight="1" x14ac:dyDescent="0.25">
      <c r="A507" s="204" t="s">
        <v>1568</v>
      </c>
      <c r="B507" s="205" t="s">
        <v>1204</v>
      </c>
      <c r="C507" s="204" t="s">
        <v>27</v>
      </c>
      <c r="D507" s="206" t="s">
        <v>27</v>
      </c>
      <c r="E507" s="207">
        <v>5400</v>
      </c>
      <c r="F507" s="221">
        <f>+E507/1*0.95</f>
        <v>5130</v>
      </c>
      <c r="G507" s="221">
        <f t="shared" si="134"/>
        <v>450</v>
      </c>
      <c r="H507" s="230">
        <v>12</v>
      </c>
      <c r="I507" s="250"/>
      <c r="J507" s="246"/>
      <c r="K507" s="229"/>
      <c r="L507" s="229"/>
      <c r="M507" s="229"/>
      <c r="N507" s="229"/>
      <c r="O507" s="229"/>
    </row>
    <row r="508" spans="1:15" s="217" customFormat="1" ht="15" customHeight="1" x14ac:dyDescent="0.25">
      <c r="A508" s="204" t="s">
        <v>1569</v>
      </c>
      <c r="B508" s="205" t="s">
        <v>1205</v>
      </c>
      <c r="C508" s="204" t="s">
        <v>27</v>
      </c>
      <c r="D508" s="206" t="s">
        <v>27</v>
      </c>
      <c r="E508" s="207">
        <v>4350</v>
      </c>
      <c r="F508" s="221">
        <f t="shared" ref="F508" si="137">+E508/1*0.95</f>
        <v>4132.5</v>
      </c>
      <c r="G508" s="221">
        <f t="shared" si="134"/>
        <v>435</v>
      </c>
      <c r="H508" s="230">
        <v>10</v>
      </c>
      <c r="I508" s="225"/>
      <c r="J508" s="231"/>
      <c r="K508" s="229"/>
      <c r="L508" s="229"/>
      <c r="M508" s="229"/>
      <c r="N508" s="229"/>
      <c r="O508" s="229">
        <f>N508*H512</f>
        <v>0</v>
      </c>
    </row>
    <row r="509" spans="1:15" s="217" customFormat="1" x14ac:dyDescent="0.25">
      <c r="A509" s="204" t="s">
        <v>1570</v>
      </c>
      <c r="B509" s="205" t="s">
        <v>1196</v>
      </c>
      <c r="C509" s="204" t="s">
        <v>27</v>
      </c>
      <c r="D509" s="206" t="s">
        <v>27</v>
      </c>
      <c r="E509" s="207">
        <v>4500</v>
      </c>
      <c r="F509" s="221">
        <f>+E509/1*0.95</f>
        <v>4275</v>
      </c>
      <c r="G509" s="221">
        <f t="shared" si="134"/>
        <v>750</v>
      </c>
      <c r="H509" s="230">
        <v>6</v>
      </c>
      <c r="I509" s="250"/>
      <c r="J509" s="246"/>
      <c r="K509" s="229"/>
      <c r="L509" s="229"/>
      <c r="M509" s="229"/>
      <c r="N509" s="229"/>
      <c r="O509" s="229"/>
    </row>
    <row r="510" spans="1:15" s="217" customFormat="1" ht="15" customHeight="1" x14ac:dyDescent="0.25">
      <c r="A510" s="204" t="s">
        <v>1571</v>
      </c>
      <c r="B510" s="205" t="s">
        <v>1197</v>
      </c>
      <c r="C510" s="204" t="s">
        <v>27</v>
      </c>
      <c r="D510" s="206" t="s">
        <v>27</v>
      </c>
      <c r="E510" s="207">
        <v>4500</v>
      </c>
      <c r="F510" s="221">
        <f>+E510/1*0.95</f>
        <v>4275</v>
      </c>
      <c r="G510" s="221">
        <f t="shared" si="134"/>
        <v>750</v>
      </c>
      <c r="H510" s="230">
        <v>6</v>
      </c>
      <c r="I510" s="250"/>
      <c r="J510" s="246"/>
      <c r="K510" s="229"/>
      <c r="L510" s="229"/>
      <c r="M510" s="229"/>
      <c r="N510" s="229"/>
      <c r="O510" s="229"/>
    </row>
    <row r="511" spans="1:15" s="217" customFormat="1" ht="15" customHeight="1" x14ac:dyDescent="0.25">
      <c r="A511" s="204" t="s">
        <v>1572</v>
      </c>
      <c r="B511" s="205" t="s">
        <v>439</v>
      </c>
      <c r="C511" s="204" t="s">
        <v>192</v>
      </c>
      <c r="D511" s="206" t="s">
        <v>444</v>
      </c>
      <c r="E511" s="207">
        <v>7000</v>
      </c>
      <c r="F511" s="221"/>
      <c r="G511" s="221">
        <f t="shared" si="134"/>
        <v>1166.6666666666667</v>
      </c>
      <c r="H511" s="225">
        <v>6</v>
      </c>
      <c r="I511" s="225"/>
      <c r="J511" s="231"/>
      <c r="K511" s="229"/>
      <c r="L511" s="229"/>
      <c r="M511" s="229"/>
      <c r="N511" s="229"/>
      <c r="O511" s="229">
        <f t="shared" si="135"/>
        <v>0</v>
      </c>
    </row>
    <row r="512" spans="1:15" s="217" customFormat="1" ht="15" customHeight="1" x14ac:dyDescent="0.25">
      <c r="A512" s="204" t="s">
        <v>1573</v>
      </c>
      <c r="B512" s="205" t="s">
        <v>440</v>
      </c>
      <c r="C512" s="204" t="s">
        <v>192</v>
      </c>
      <c r="D512" s="206" t="s">
        <v>444</v>
      </c>
      <c r="E512" s="207">
        <v>7000</v>
      </c>
      <c r="F512" s="221"/>
      <c r="G512" s="221">
        <f t="shared" si="134"/>
        <v>1166.6666666666667</v>
      </c>
      <c r="H512" s="225">
        <v>6</v>
      </c>
      <c r="I512" s="225"/>
      <c r="J512" s="231"/>
      <c r="K512" s="229"/>
      <c r="L512" s="229"/>
      <c r="M512" s="229"/>
      <c r="N512" s="229"/>
      <c r="O512" s="229">
        <f t="shared" si="135"/>
        <v>0</v>
      </c>
    </row>
    <row r="513" spans="1:15" s="217" customFormat="1" ht="15" customHeight="1" x14ac:dyDescent="0.25">
      <c r="A513" s="204" t="s">
        <v>1574</v>
      </c>
      <c r="B513" s="205" t="s">
        <v>441</v>
      </c>
      <c r="C513" s="204" t="s">
        <v>192</v>
      </c>
      <c r="D513" s="206" t="s">
        <v>444</v>
      </c>
      <c r="E513" s="207">
        <v>7000</v>
      </c>
      <c r="F513" s="221"/>
      <c r="G513" s="221">
        <f t="shared" si="134"/>
        <v>1166.6666666666667</v>
      </c>
      <c r="H513" s="225">
        <v>6</v>
      </c>
      <c r="I513" s="225"/>
      <c r="J513" s="231"/>
      <c r="K513" s="229"/>
      <c r="L513" s="229"/>
      <c r="M513" s="229"/>
      <c r="N513" s="229"/>
      <c r="O513" s="229">
        <f t="shared" si="135"/>
        <v>0</v>
      </c>
    </row>
    <row r="514" spans="1:15" s="217" customFormat="1" ht="15" customHeight="1" x14ac:dyDescent="0.25">
      <c r="A514" s="204" t="s">
        <v>1575</v>
      </c>
      <c r="B514" s="205" t="s">
        <v>442</v>
      </c>
      <c r="C514" s="204" t="s">
        <v>192</v>
      </c>
      <c r="D514" s="206" t="s">
        <v>444</v>
      </c>
      <c r="E514" s="207">
        <v>7500</v>
      </c>
      <c r="F514" s="221"/>
      <c r="G514" s="221">
        <f t="shared" si="134"/>
        <v>1250</v>
      </c>
      <c r="H514" s="225">
        <v>6</v>
      </c>
      <c r="I514" s="225"/>
      <c r="J514" s="231"/>
      <c r="K514" s="229"/>
      <c r="L514" s="229"/>
      <c r="M514" s="229"/>
      <c r="N514" s="229"/>
      <c r="O514" s="229">
        <f t="shared" si="135"/>
        <v>0</v>
      </c>
    </row>
    <row r="515" spans="1:15" s="217" customFormat="1" x14ac:dyDescent="0.25">
      <c r="A515" s="204" t="s">
        <v>1576</v>
      </c>
      <c r="B515" s="205" t="s">
        <v>1080</v>
      </c>
      <c r="C515" s="204" t="s">
        <v>192</v>
      </c>
      <c r="D515" s="206" t="s">
        <v>444</v>
      </c>
      <c r="E515" s="207">
        <v>7000</v>
      </c>
      <c r="F515" s="221"/>
      <c r="G515" s="221">
        <f t="shared" si="134"/>
        <v>1166.6666666666667</v>
      </c>
      <c r="H515" s="225">
        <v>6</v>
      </c>
      <c r="I515" s="225"/>
      <c r="J515" s="231"/>
      <c r="K515" s="229"/>
      <c r="L515" s="229"/>
      <c r="M515" s="229"/>
      <c r="N515" s="229"/>
      <c r="O515" s="229">
        <f t="shared" si="135"/>
        <v>0</v>
      </c>
    </row>
    <row r="516" spans="1:15" s="217" customFormat="1" ht="15" customHeight="1" x14ac:dyDescent="0.25">
      <c r="A516" s="204" t="s">
        <v>1577</v>
      </c>
      <c r="B516" s="205" t="s">
        <v>1081</v>
      </c>
      <c r="C516" s="204" t="s">
        <v>192</v>
      </c>
      <c r="D516" s="206" t="s">
        <v>444</v>
      </c>
      <c r="E516" s="207">
        <v>7000</v>
      </c>
      <c r="F516" s="221"/>
      <c r="G516" s="221">
        <f t="shared" si="134"/>
        <v>700</v>
      </c>
      <c r="H516" s="225">
        <v>10</v>
      </c>
      <c r="I516" s="225"/>
      <c r="J516" s="231"/>
      <c r="K516" s="229"/>
      <c r="L516" s="229"/>
      <c r="M516" s="229"/>
      <c r="N516" s="229"/>
      <c r="O516" s="229">
        <f t="shared" si="135"/>
        <v>0</v>
      </c>
    </row>
    <row r="517" spans="1:15" s="217" customFormat="1" ht="15" customHeight="1" x14ac:dyDescent="0.25">
      <c r="A517" s="204" t="s">
        <v>1578</v>
      </c>
      <c r="B517" s="205" t="s">
        <v>1082</v>
      </c>
      <c r="C517" s="204" t="s">
        <v>192</v>
      </c>
      <c r="D517" s="206" t="s">
        <v>444</v>
      </c>
      <c r="E517" s="207">
        <v>7500</v>
      </c>
      <c r="F517" s="221"/>
      <c r="G517" s="221">
        <f t="shared" si="134"/>
        <v>1250</v>
      </c>
      <c r="H517" s="225">
        <v>6</v>
      </c>
      <c r="I517" s="225"/>
      <c r="J517" s="231"/>
      <c r="K517" s="229"/>
      <c r="L517" s="229"/>
      <c r="M517" s="229"/>
      <c r="N517" s="229"/>
      <c r="O517" s="229">
        <f t="shared" si="135"/>
        <v>0</v>
      </c>
    </row>
    <row r="518" spans="1:15" s="217" customFormat="1" ht="15" customHeight="1" x14ac:dyDescent="0.25">
      <c r="A518" s="204" t="s">
        <v>1579</v>
      </c>
      <c r="B518" s="205" t="s">
        <v>892</v>
      </c>
      <c r="C518" s="204" t="s">
        <v>192</v>
      </c>
      <c r="D518" s="206" t="s">
        <v>444</v>
      </c>
      <c r="E518" s="207">
        <v>6240</v>
      </c>
      <c r="F518" s="221"/>
      <c r="G518" s="221">
        <f t="shared" si="134"/>
        <v>1040</v>
      </c>
      <c r="H518" s="225">
        <v>6</v>
      </c>
      <c r="I518" s="225"/>
      <c r="J518" s="231"/>
      <c r="K518" s="229"/>
      <c r="L518" s="229"/>
      <c r="M518" s="229"/>
      <c r="N518" s="229"/>
      <c r="O518" s="229">
        <f t="shared" si="135"/>
        <v>0</v>
      </c>
    </row>
    <row r="519" spans="1:15" s="217" customFormat="1" ht="15" customHeight="1" x14ac:dyDescent="0.25">
      <c r="A519" s="204" t="s">
        <v>1580</v>
      </c>
      <c r="B519" s="205" t="s">
        <v>443</v>
      </c>
      <c r="C519" s="204" t="s">
        <v>52</v>
      </c>
      <c r="D519" s="206" t="s">
        <v>52</v>
      </c>
      <c r="E519" s="207">
        <v>7000</v>
      </c>
      <c r="F519" s="221"/>
      <c r="G519" s="221">
        <f t="shared" si="134"/>
        <v>1750</v>
      </c>
      <c r="H519" s="225">
        <v>4</v>
      </c>
      <c r="I519" s="225"/>
      <c r="J519" s="231"/>
      <c r="K519" s="229"/>
      <c r="L519" s="229"/>
      <c r="M519" s="229"/>
      <c r="N519" s="229"/>
      <c r="O519" s="229">
        <f t="shared" si="135"/>
        <v>0</v>
      </c>
    </row>
    <row r="520" spans="1:15" s="217" customFormat="1" ht="15" customHeight="1" x14ac:dyDescent="0.25">
      <c r="A520" s="204" t="s">
        <v>1581</v>
      </c>
      <c r="B520" s="205" t="s">
        <v>701</v>
      </c>
      <c r="C520" s="204" t="s">
        <v>52</v>
      </c>
      <c r="D520" s="206" t="s">
        <v>52</v>
      </c>
      <c r="E520" s="207">
        <v>12390</v>
      </c>
      <c r="F520" s="221"/>
      <c r="G520" s="221">
        <f t="shared" si="134"/>
        <v>1770</v>
      </c>
      <c r="H520" s="225">
        <v>7</v>
      </c>
      <c r="I520" s="225"/>
      <c r="J520" s="231"/>
      <c r="K520" s="229"/>
      <c r="L520" s="229"/>
      <c r="M520" s="229"/>
      <c r="N520" s="229"/>
      <c r="O520" s="229">
        <f t="shared" si="135"/>
        <v>0</v>
      </c>
    </row>
    <row r="521" spans="1:15" s="217" customFormat="1" ht="15" customHeight="1" x14ac:dyDescent="0.25">
      <c r="A521" s="204" t="s">
        <v>1582</v>
      </c>
      <c r="B521" s="205" t="s">
        <v>446</v>
      </c>
      <c r="C521" s="204" t="s">
        <v>52</v>
      </c>
      <c r="D521" s="206" t="s">
        <v>52</v>
      </c>
      <c r="E521" s="207">
        <v>7875</v>
      </c>
      <c r="F521" s="221"/>
      <c r="G521" s="221">
        <f t="shared" si="134"/>
        <v>1125</v>
      </c>
      <c r="H521" s="225">
        <v>7</v>
      </c>
      <c r="I521" s="225"/>
      <c r="J521" s="231"/>
      <c r="K521" s="229"/>
      <c r="L521" s="229"/>
      <c r="M521" s="229"/>
      <c r="N521" s="229"/>
      <c r="O521" s="229">
        <f t="shared" si="135"/>
        <v>0</v>
      </c>
    </row>
    <row r="522" spans="1:15" s="217" customFormat="1" ht="15" customHeight="1" x14ac:dyDescent="0.25">
      <c r="A522" s="204" t="s">
        <v>1583</v>
      </c>
      <c r="B522" s="205" t="s">
        <v>454</v>
      </c>
      <c r="C522" s="204" t="s">
        <v>52</v>
      </c>
      <c r="D522" s="206" t="s">
        <v>52</v>
      </c>
      <c r="E522" s="207">
        <v>7910</v>
      </c>
      <c r="F522" s="221"/>
      <c r="G522" s="221">
        <f t="shared" si="134"/>
        <v>1130</v>
      </c>
      <c r="H522" s="225">
        <v>7</v>
      </c>
      <c r="I522" s="225"/>
      <c r="J522" s="231"/>
      <c r="K522" s="229"/>
      <c r="L522" s="229"/>
      <c r="M522" s="229"/>
      <c r="N522" s="229"/>
      <c r="O522" s="229">
        <f t="shared" si="135"/>
        <v>0</v>
      </c>
    </row>
    <row r="523" spans="1:15" s="217" customFormat="1" ht="15" customHeight="1" x14ac:dyDescent="0.25">
      <c r="A523" s="204" t="s">
        <v>1584</v>
      </c>
      <c r="B523" s="205" t="s">
        <v>447</v>
      </c>
      <c r="C523" s="204" t="s">
        <v>52</v>
      </c>
      <c r="D523" s="206" t="s">
        <v>52</v>
      </c>
      <c r="E523" s="207">
        <v>7910</v>
      </c>
      <c r="F523" s="221"/>
      <c r="G523" s="221">
        <f t="shared" si="134"/>
        <v>1130</v>
      </c>
      <c r="H523" s="225">
        <v>7</v>
      </c>
      <c r="I523" s="225"/>
      <c r="J523" s="231"/>
      <c r="K523" s="229"/>
      <c r="L523" s="229"/>
      <c r="M523" s="229"/>
      <c r="N523" s="229"/>
      <c r="O523" s="229">
        <f t="shared" si="135"/>
        <v>0</v>
      </c>
    </row>
    <row r="524" spans="1:15" s="217" customFormat="1" ht="15" customHeight="1" x14ac:dyDescent="0.25">
      <c r="A524" s="204" t="s">
        <v>1585</v>
      </c>
      <c r="B524" s="205" t="s">
        <v>448</v>
      </c>
      <c r="C524" s="204" t="s">
        <v>52</v>
      </c>
      <c r="D524" s="206" t="s">
        <v>52</v>
      </c>
      <c r="E524" s="207">
        <v>9870</v>
      </c>
      <c r="F524" s="221"/>
      <c r="G524" s="221">
        <f t="shared" si="134"/>
        <v>1410</v>
      </c>
      <c r="H524" s="225">
        <v>7</v>
      </c>
      <c r="I524" s="225"/>
      <c r="J524" s="231"/>
      <c r="K524" s="229"/>
      <c r="L524" s="229"/>
      <c r="M524" s="229"/>
      <c r="N524" s="229"/>
      <c r="O524" s="229">
        <f t="shared" si="135"/>
        <v>0</v>
      </c>
    </row>
    <row r="525" spans="1:15" s="229" customFormat="1" ht="15" customHeight="1" x14ac:dyDescent="0.25">
      <c r="A525" s="204" t="s">
        <v>1586</v>
      </c>
      <c r="B525" s="205" t="s">
        <v>449</v>
      </c>
      <c r="C525" s="204" t="s">
        <v>52</v>
      </c>
      <c r="D525" s="206" t="s">
        <v>52</v>
      </c>
      <c r="E525" s="207">
        <v>11900</v>
      </c>
      <c r="F525" s="221"/>
      <c r="G525" s="221">
        <f t="shared" si="134"/>
        <v>1700</v>
      </c>
      <c r="H525" s="225">
        <v>7</v>
      </c>
      <c r="I525" s="225"/>
      <c r="J525" s="231"/>
      <c r="O525" s="229">
        <f t="shared" si="135"/>
        <v>0</v>
      </c>
    </row>
    <row r="526" spans="1:15" s="229" customFormat="1" ht="15" customHeight="1" x14ac:dyDescent="0.25">
      <c r="A526" s="204" t="s">
        <v>1587</v>
      </c>
      <c r="B526" s="205" t="s">
        <v>898</v>
      </c>
      <c r="C526" s="204" t="s">
        <v>52</v>
      </c>
      <c r="D526" s="206" t="s">
        <v>52</v>
      </c>
      <c r="E526" s="199">
        <v>8008</v>
      </c>
      <c r="F526" s="221"/>
      <c r="G526" s="221">
        <f t="shared" si="134"/>
        <v>728</v>
      </c>
      <c r="H526" s="225">
        <v>11</v>
      </c>
      <c r="I526" s="225"/>
      <c r="J526" s="231"/>
    </row>
    <row r="527" spans="1:15" s="217" customFormat="1" ht="15" customHeight="1" x14ac:dyDescent="0.25">
      <c r="A527" s="204" t="s">
        <v>1588</v>
      </c>
      <c r="B527" s="233" t="s">
        <v>899</v>
      </c>
      <c r="C527" s="204" t="s">
        <v>39</v>
      </c>
      <c r="D527" s="206" t="s">
        <v>39</v>
      </c>
      <c r="E527" s="199">
        <v>6240</v>
      </c>
      <c r="F527" s="221"/>
      <c r="G527" s="221">
        <f t="shared" si="134"/>
        <v>780</v>
      </c>
      <c r="H527" s="225">
        <v>8</v>
      </c>
      <c r="I527" s="225"/>
      <c r="J527" s="231"/>
      <c r="K527" s="229"/>
      <c r="L527" s="229"/>
      <c r="M527" s="229"/>
      <c r="N527" s="229"/>
      <c r="O527" s="229"/>
    </row>
    <row r="528" spans="1:15" s="217" customFormat="1" ht="15" customHeight="1" x14ac:dyDescent="0.25">
      <c r="A528" s="204"/>
      <c r="B528" s="233"/>
      <c r="C528" s="197"/>
      <c r="D528" s="198"/>
      <c r="E528" s="199"/>
      <c r="F528" s="221"/>
      <c r="G528" s="248"/>
      <c r="H528" s="225"/>
      <c r="I528" s="225"/>
      <c r="J528" s="231"/>
      <c r="K528" s="229"/>
      <c r="L528" s="229"/>
      <c r="M528" s="229"/>
      <c r="N528" s="229"/>
      <c r="O528" s="229"/>
    </row>
    <row r="529" spans="1:15" s="217" customFormat="1" ht="15" customHeight="1" x14ac:dyDescent="0.25">
      <c r="A529" s="195" t="s">
        <v>934</v>
      </c>
      <c r="B529" s="200" t="s">
        <v>626</v>
      </c>
      <c r="C529" s="201"/>
      <c r="D529" s="202"/>
      <c r="E529" s="239" t="s">
        <v>604</v>
      </c>
      <c r="F529" s="249" t="s">
        <v>1003</v>
      </c>
      <c r="G529" s="239" t="s">
        <v>517</v>
      </c>
      <c r="H529" s="216" t="s">
        <v>699</v>
      </c>
      <c r="I529" s="219"/>
      <c r="J529" s="231"/>
      <c r="K529" s="229"/>
      <c r="L529" s="229"/>
      <c r="M529" s="229"/>
      <c r="N529" s="229"/>
      <c r="O529" s="229"/>
    </row>
    <row r="530" spans="1:15" s="217" customFormat="1" ht="15" customHeight="1" x14ac:dyDescent="0.25">
      <c r="A530" s="204" t="s">
        <v>1310</v>
      </c>
      <c r="B530" s="205" t="s">
        <v>1206</v>
      </c>
      <c r="C530" s="204" t="s">
        <v>46</v>
      </c>
      <c r="D530" s="206" t="s">
        <v>46</v>
      </c>
      <c r="E530" s="207">
        <v>96000</v>
      </c>
      <c r="F530" s="221">
        <v>11400</v>
      </c>
      <c r="G530" s="248">
        <v>2000</v>
      </c>
      <c r="H530" s="230">
        <v>48</v>
      </c>
      <c r="I530" s="225"/>
      <c r="J530" s="231"/>
      <c r="K530" s="229"/>
      <c r="L530" s="229"/>
      <c r="M530" s="229"/>
      <c r="N530" s="229"/>
      <c r="O530" s="229"/>
    </row>
    <row r="531" spans="1:15" s="217" customFormat="1" ht="15" customHeight="1" x14ac:dyDescent="0.25">
      <c r="A531" s="204" t="s">
        <v>1311</v>
      </c>
      <c r="B531" s="205" t="s">
        <v>1207</v>
      </c>
      <c r="C531" s="204" t="s">
        <v>46</v>
      </c>
      <c r="D531" s="206" t="s">
        <v>46</v>
      </c>
      <c r="E531" s="207">
        <v>124800</v>
      </c>
      <c r="F531" s="221">
        <v>14820</v>
      </c>
      <c r="G531" s="248">
        <v>2600</v>
      </c>
      <c r="H531" s="230">
        <v>48</v>
      </c>
      <c r="I531" s="225"/>
      <c r="J531" s="231"/>
      <c r="K531" s="229"/>
      <c r="L531" s="229"/>
      <c r="M531" s="229"/>
      <c r="N531" s="229"/>
      <c r="O531" s="229"/>
    </row>
    <row r="532" spans="1:15" s="217" customFormat="1" ht="15" customHeight="1" x14ac:dyDescent="0.25">
      <c r="A532" s="204" t="s">
        <v>1312</v>
      </c>
      <c r="B532" s="205" t="s">
        <v>1208</v>
      </c>
      <c r="C532" s="204" t="s">
        <v>46</v>
      </c>
      <c r="D532" s="206" t="s">
        <v>46</v>
      </c>
      <c r="E532" s="207">
        <v>46800</v>
      </c>
      <c r="F532" s="221">
        <v>7410</v>
      </c>
      <c r="G532" s="248">
        <v>1300</v>
      </c>
      <c r="H532" s="230">
        <v>36</v>
      </c>
      <c r="I532" s="225"/>
      <c r="J532" s="231"/>
      <c r="K532" s="229"/>
      <c r="L532" s="229"/>
      <c r="M532" s="229"/>
      <c r="N532" s="229"/>
      <c r="O532" s="229"/>
    </row>
    <row r="533" spans="1:15" s="217" customFormat="1" ht="15" customHeight="1" x14ac:dyDescent="0.25">
      <c r="A533" s="204" t="s">
        <v>1313</v>
      </c>
      <c r="B533" s="205" t="s">
        <v>1209</v>
      </c>
      <c r="C533" s="204" t="s">
        <v>46</v>
      </c>
      <c r="D533" s="206" t="s">
        <v>46</v>
      </c>
      <c r="E533" s="207">
        <v>63000</v>
      </c>
      <c r="F533" s="221">
        <v>9975</v>
      </c>
      <c r="G533" s="248">
        <v>1750</v>
      </c>
      <c r="H533" s="230">
        <v>36</v>
      </c>
      <c r="I533" s="225"/>
      <c r="J533" s="231"/>
      <c r="K533" s="229"/>
      <c r="L533" s="229"/>
      <c r="M533" s="229"/>
      <c r="N533" s="229"/>
      <c r="O533" s="229"/>
    </row>
    <row r="534" spans="1:15" s="217" customFormat="1" ht="15" customHeight="1" x14ac:dyDescent="0.25">
      <c r="A534" s="204" t="s">
        <v>1314</v>
      </c>
      <c r="B534" s="205" t="s">
        <v>1210</v>
      </c>
      <c r="C534" s="204" t="s">
        <v>46</v>
      </c>
      <c r="D534" s="206" t="s">
        <v>46</v>
      </c>
      <c r="E534" s="207">
        <v>118800</v>
      </c>
      <c r="F534" s="221">
        <v>18810</v>
      </c>
      <c r="G534" s="248">
        <v>3300</v>
      </c>
      <c r="H534" s="230">
        <v>36</v>
      </c>
      <c r="I534" s="225"/>
      <c r="J534" s="231"/>
      <c r="K534" s="229"/>
      <c r="L534" s="229"/>
      <c r="M534" s="229"/>
      <c r="N534" s="229"/>
      <c r="O534" s="229"/>
    </row>
    <row r="535" spans="1:15" s="217" customFormat="1" ht="15" customHeight="1" x14ac:dyDescent="0.25">
      <c r="A535" s="204" t="s">
        <v>1315</v>
      </c>
      <c r="B535" s="205" t="s">
        <v>1211</v>
      </c>
      <c r="C535" s="204" t="s">
        <v>46</v>
      </c>
      <c r="D535" s="206" t="s">
        <v>46</v>
      </c>
      <c r="E535" s="207">
        <v>136800</v>
      </c>
      <c r="F535" s="221">
        <v>21660</v>
      </c>
      <c r="G535" s="248">
        <v>3800</v>
      </c>
      <c r="H535" s="230">
        <v>36</v>
      </c>
      <c r="I535" s="225"/>
      <c r="J535" s="231"/>
      <c r="K535" s="229"/>
      <c r="L535" s="229"/>
      <c r="M535" s="229"/>
      <c r="N535" s="229"/>
      <c r="O535" s="229"/>
    </row>
    <row r="536" spans="1:15" s="217" customFormat="1" ht="15" customHeight="1" x14ac:dyDescent="0.25">
      <c r="A536" s="204"/>
      <c r="B536" s="233"/>
      <c r="C536" s="197"/>
      <c r="D536" s="198"/>
      <c r="E536" s="199"/>
      <c r="F536" s="221"/>
      <c r="G536" s="224"/>
      <c r="H536" s="224"/>
      <c r="I536" s="225"/>
      <c r="J536" s="231"/>
      <c r="K536" s="229"/>
      <c r="L536" s="229"/>
      <c r="M536" s="229"/>
      <c r="N536" s="229"/>
      <c r="O536" s="229"/>
    </row>
    <row r="537" spans="1:15" s="217" customFormat="1" ht="15" customHeight="1" x14ac:dyDescent="0.25">
      <c r="A537" s="195" t="s">
        <v>935</v>
      </c>
      <c r="B537" s="200" t="s">
        <v>1130</v>
      </c>
      <c r="C537" s="201"/>
      <c r="D537" s="202"/>
      <c r="E537" s="239" t="s">
        <v>604</v>
      </c>
      <c r="F537" s="249" t="s">
        <v>1003</v>
      </c>
      <c r="G537" s="239" t="s">
        <v>517</v>
      </c>
      <c r="H537" s="216" t="s">
        <v>699</v>
      </c>
      <c r="I537" s="225"/>
      <c r="J537" s="251"/>
      <c r="K537" s="229"/>
      <c r="L537" s="229"/>
      <c r="M537" s="229"/>
      <c r="N537" s="229"/>
      <c r="O537" s="229"/>
    </row>
    <row r="538" spans="1:15" s="217" customFormat="1" ht="15" customHeight="1" x14ac:dyDescent="0.25">
      <c r="A538" s="204" t="s">
        <v>1316</v>
      </c>
      <c r="B538" s="205" t="s">
        <v>1206</v>
      </c>
      <c r="C538" s="204" t="s">
        <v>46</v>
      </c>
      <c r="D538" s="206" t="s">
        <v>46</v>
      </c>
      <c r="E538" s="207">
        <v>100800</v>
      </c>
      <c r="F538" s="221">
        <v>11970</v>
      </c>
      <c r="G538" s="248">
        <v>2100</v>
      </c>
      <c r="H538" s="230">
        <v>48</v>
      </c>
      <c r="I538" s="225"/>
      <c r="J538" s="252"/>
      <c r="K538" s="229"/>
      <c r="L538" s="229"/>
      <c r="M538" s="229"/>
      <c r="N538" s="229"/>
      <c r="O538" s="229"/>
    </row>
    <row r="539" spans="1:15" s="217" customFormat="1" ht="15" customHeight="1" x14ac:dyDescent="0.25">
      <c r="A539" s="204" t="s">
        <v>1317</v>
      </c>
      <c r="B539" s="205" t="s">
        <v>1207</v>
      </c>
      <c r="C539" s="204" t="s">
        <v>46</v>
      </c>
      <c r="D539" s="206" t="s">
        <v>46</v>
      </c>
      <c r="E539" s="207">
        <v>131040</v>
      </c>
      <c r="F539" s="221">
        <v>15561</v>
      </c>
      <c r="G539" s="248">
        <v>2730</v>
      </c>
      <c r="H539" s="230">
        <v>48</v>
      </c>
      <c r="I539" s="225"/>
      <c r="J539" s="252"/>
      <c r="K539" s="229"/>
      <c r="L539" s="229"/>
      <c r="M539" s="229"/>
      <c r="N539" s="229"/>
      <c r="O539" s="229"/>
    </row>
    <row r="540" spans="1:15" s="217" customFormat="1" ht="15" customHeight="1" x14ac:dyDescent="0.25">
      <c r="A540" s="204" t="s">
        <v>1318</v>
      </c>
      <c r="B540" s="205" t="s">
        <v>1212</v>
      </c>
      <c r="C540" s="204" t="s">
        <v>46</v>
      </c>
      <c r="D540" s="206" t="s">
        <v>46</v>
      </c>
      <c r="E540" s="207">
        <v>54240</v>
      </c>
      <c r="F540" s="221">
        <v>12882</v>
      </c>
      <c r="G540" s="248">
        <v>2260</v>
      </c>
      <c r="H540" s="230">
        <v>24</v>
      </c>
      <c r="I540" s="225"/>
      <c r="J540" s="252"/>
      <c r="K540" s="229"/>
      <c r="L540" s="229"/>
      <c r="M540" s="229"/>
      <c r="N540" s="229"/>
      <c r="O540" s="229"/>
    </row>
    <row r="541" spans="1:15" s="217" customFormat="1" ht="15" customHeight="1" x14ac:dyDescent="0.25">
      <c r="A541" s="204" t="s">
        <v>1319</v>
      </c>
      <c r="B541" s="205" t="s">
        <v>1213</v>
      </c>
      <c r="C541" s="204" t="s">
        <v>46</v>
      </c>
      <c r="D541" s="206" t="s">
        <v>46</v>
      </c>
      <c r="E541" s="207">
        <v>63120</v>
      </c>
      <c r="F541" s="221">
        <v>14991</v>
      </c>
      <c r="G541" s="248">
        <v>2630</v>
      </c>
      <c r="H541" s="230">
        <v>24</v>
      </c>
      <c r="I541" s="225"/>
      <c r="J541" s="252"/>
      <c r="K541" s="229"/>
      <c r="L541" s="229"/>
      <c r="M541" s="229"/>
      <c r="N541" s="229"/>
      <c r="O541" s="229"/>
    </row>
    <row r="542" spans="1:15" s="217" customFormat="1" ht="15" customHeight="1" x14ac:dyDescent="0.25">
      <c r="A542" s="204" t="s">
        <v>1320</v>
      </c>
      <c r="B542" s="205" t="s">
        <v>1214</v>
      </c>
      <c r="C542" s="204" t="s">
        <v>46</v>
      </c>
      <c r="D542" s="206" t="s">
        <v>46</v>
      </c>
      <c r="E542" s="207">
        <v>25200</v>
      </c>
      <c r="F542" s="221">
        <v>5985</v>
      </c>
      <c r="G542" s="248">
        <v>1050</v>
      </c>
      <c r="H542" s="230">
        <v>24</v>
      </c>
      <c r="I542" s="225"/>
      <c r="J542" s="252"/>
      <c r="K542" s="229"/>
      <c r="L542" s="229"/>
      <c r="M542" s="229"/>
      <c r="N542" s="229"/>
      <c r="O542" s="229"/>
    </row>
    <row r="543" spans="1:15" s="217" customFormat="1" ht="15" customHeight="1" x14ac:dyDescent="0.25">
      <c r="A543" s="204" t="s">
        <v>1321</v>
      </c>
      <c r="B543" s="205" t="s">
        <v>1215</v>
      </c>
      <c r="C543" s="204" t="s">
        <v>46</v>
      </c>
      <c r="D543" s="206" t="s">
        <v>46</v>
      </c>
      <c r="E543" s="207">
        <v>44160</v>
      </c>
      <c r="F543" s="221">
        <v>10488</v>
      </c>
      <c r="G543" s="248">
        <v>1840</v>
      </c>
      <c r="H543" s="230">
        <v>24</v>
      </c>
      <c r="I543" s="225"/>
      <c r="J543" s="252"/>
      <c r="K543" s="229"/>
      <c r="L543" s="229"/>
      <c r="M543" s="229"/>
      <c r="N543" s="229"/>
      <c r="O543" s="229"/>
    </row>
    <row r="544" spans="1:15" s="217" customFormat="1" ht="15" customHeight="1" x14ac:dyDescent="0.25">
      <c r="A544" s="204" t="s">
        <v>571</v>
      </c>
      <c r="B544" s="205" t="s">
        <v>1216</v>
      </c>
      <c r="C544" s="204" t="s">
        <v>46</v>
      </c>
      <c r="D544" s="206" t="s">
        <v>46</v>
      </c>
      <c r="E544" s="207">
        <v>60480</v>
      </c>
      <c r="F544" s="221">
        <v>14364</v>
      </c>
      <c r="G544" s="248">
        <v>2520</v>
      </c>
      <c r="H544" s="230">
        <v>24</v>
      </c>
      <c r="I544" s="225"/>
      <c r="J544" s="252"/>
      <c r="K544" s="229"/>
      <c r="L544" s="229"/>
      <c r="M544" s="229"/>
      <c r="N544" s="229"/>
      <c r="O544" s="229"/>
    </row>
    <row r="545" spans="1:15" s="217" customFormat="1" ht="15" customHeight="1" x14ac:dyDescent="0.25">
      <c r="A545" s="204" t="s">
        <v>572</v>
      </c>
      <c r="B545" s="205" t="s">
        <v>1217</v>
      </c>
      <c r="C545" s="204" t="s">
        <v>46</v>
      </c>
      <c r="D545" s="206" t="s">
        <v>46</v>
      </c>
      <c r="E545" s="207">
        <v>70560</v>
      </c>
      <c r="F545" s="221">
        <v>16758</v>
      </c>
      <c r="G545" s="248">
        <v>2940</v>
      </c>
      <c r="H545" s="230">
        <v>24</v>
      </c>
      <c r="I545" s="225"/>
      <c r="J545" s="252"/>
      <c r="K545" s="229"/>
      <c r="L545" s="229"/>
      <c r="M545" s="229"/>
      <c r="N545" s="229"/>
      <c r="O545" s="229"/>
    </row>
    <row r="546" spans="1:15" s="217" customFormat="1" ht="15" customHeight="1" x14ac:dyDescent="0.25">
      <c r="A546" s="204" t="s">
        <v>573</v>
      </c>
      <c r="B546" s="205" t="s">
        <v>1208</v>
      </c>
      <c r="C546" s="204" t="s">
        <v>46</v>
      </c>
      <c r="D546" s="206" t="s">
        <v>46</v>
      </c>
      <c r="E546" s="207">
        <v>49320</v>
      </c>
      <c r="F546" s="221">
        <v>7809</v>
      </c>
      <c r="G546" s="248">
        <v>1370</v>
      </c>
      <c r="H546" s="230">
        <v>36</v>
      </c>
      <c r="I546" s="225"/>
      <c r="J546" s="252"/>
      <c r="K546" s="229"/>
      <c r="L546" s="229"/>
      <c r="M546" s="229"/>
      <c r="N546" s="229"/>
      <c r="O546" s="229"/>
    </row>
    <row r="547" spans="1:15" s="217" customFormat="1" ht="15" customHeight="1" x14ac:dyDescent="0.25">
      <c r="A547" s="204" t="s">
        <v>574</v>
      </c>
      <c r="B547" s="205" t="s">
        <v>1209</v>
      </c>
      <c r="C547" s="204" t="s">
        <v>46</v>
      </c>
      <c r="D547" s="206" t="s">
        <v>46</v>
      </c>
      <c r="E547" s="207">
        <v>66240</v>
      </c>
      <c r="F547" s="221">
        <v>10488</v>
      </c>
      <c r="G547" s="248">
        <v>1840</v>
      </c>
      <c r="H547" s="230">
        <v>36</v>
      </c>
      <c r="I547" s="225"/>
      <c r="J547" s="252"/>
      <c r="K547" s="229"/>
      <c r="L547" s="229"/>
      <c r="M547" s="229"/>
      <c r="N547" s="229"/>
      <c r="O547" s="229"/>
    </row>
    <row r="548" spans="1:15" s="217" customFormat="1" ht="15" customHeight="1" x14ac:dyDescent="0.25">
      <c r="A548" s="204" t="s">
        <v>575</v>
      </c>
      <c r="B548" s="205" t="s">
        <v>1218</v>
      </c>
      <c r="C548" s="204" t="s">
        <v>46</v>
      </c>
      <c r="D548" s="206" t="s">
        <v>46</v>
      </c>
      <c r="E548" s="207">
        <v>55440</v>
      </c>
      <c r="F548" s="221">
        <v>13167</v>
      </c>
      <c r="G548" s="248">
        <v>2310</v>
      </c>
      <c r="H548" s="230">
        <v>24</v>
      </c>
      <c r="I548" s="225"/>
      <c r="J548" s="252"/>
      <c r="K548" s="229"/>
      <c r="L548" s="229"/>
      <c r="M548" s="229"/>
      <c r="N548" s="229"/>
      <c r="O548" s="229"/>
    </row>
    <row r="549" spans="1:15" s="217" customFormat="1" ht="15" customHeight="1" x14ac:dyDescent="0.25">
      <c r="A549" s="204" t="s">
        <v>576</v>
      </c>
      <c r="B549" s="205" t="s">
        <v>1219</v>
      </c>
      <c r="C549" s="204" t="s">
        <v>46</v>
      </c>
      <c r="D549" s="206" t="s">
        <v>46</v>
      </c>
      <c r="E549" s="207">
        <v>65520</v>
      </c>
      <c r="F549" s="221">
        <v>15561</v>
      </c>
      <c r="G549" s="248">
        <v>2730</v>
      </c>
      <c r="H549" s="230">
        <v>24</v>
      </c>
      <c r="I549" s="225"/>
      <c r="J549" s="252"/>
      <c r="K549" s="229"/>
      <c r="L549" s="229"/>
      <c r="M549" s="229"/>
      <c r="N549" s="229"/>
      <c r="O549" s="229"/>
    </row>
    <row r="550" spans="1:15" s="217" customFormat="1" ht="15" customHeight="1" x14ac:dyDescent="0.25">
      <c r="A550" s="204" t="s">
        <v>577</v>
      </c>
      <c r="B550" s="205" t="s">
        <v>1220</v>
      </c>
      <c r="C550" s="204" t="s">
        <v>46</v>
      </c>
      <c r="D550" s="206" t="s">
        <v>46</v>
      </c>
      <c r="E550" s="207">
        <v>58080</v>
      </c>
      <c r="F550" s="221">
        <v>13794</v>
      </c>
      <c r="G550" s="248">
        <v>2420</v>
      </c>
      <c r="H550" s="230">
        <v>24</v>
      </c>
      <c r="I550" s="225"/>
      <c r="J550" s="252"/>
      <c r="K550" s="229"/>
      <c r="L550" s="229"/>
      <c r="M550" s="229"/>
      <c r="N550" s="229"/>
      <c r="O550" s="229"/>
    </row>
    <row r="551" spans="1:15" s="217" customFormat="1" ht="15" customHeight="1" x14ac:dyDescent="0.25">
      <c r="A551" s="204" t="s">
        <v>578</v>
      </c>
      <c r="B551" s="205" t="s">
        <v>1221</v>
      </c>
      <c r="C551" s="204" t="s">
        <v>46</v>
      </c>
      <c r="D551" s="206" t="s">
        <v>46</v>
      </c>
      <c r="E551" s="207">
        <v>66960</v>
      </c>
      <c r="F551" s="221">
        <v>15903</v>
      </c>
      <c r="G551" s="248">
        <v>2790</v>
      </c>
      <c r="H551" s="230">
        <v>24</v>
      </c>
      <c r="I551" s="225"/>
      <c r="J551" s="252"/>
      <c r="K551" s="229"/>
      <c r="L551" s="229"/>
      <c r="M551" s="229"/>
      <c r="N551" s="229"/>
      <c r="O551" s="229"/>
    </row>
    <row r="552" spans="1:15" s="217" customFormat="1" ht="15" customHeight="1" x14ac:dyDescent="0.25">
      <c r="A552" s="204" t="s">
        <v>579</v>
      </c>
      <c r="B552" s="205" t="s">
        <v>1210</v>
      </c>
      <c r="C552" s="204" t="s">
        <v>46</v>
      </c>
      <c r="D552" s="206" t="s">
        <v>46</v>
      </c>
      <c r="E552" s="207">
        <v>118800</v>
      </c>
      <c r="F552" s="221">
        <v>18810</v>
      </c>
      <c r="G552" s="248">
        <v>3300</v>
      </c>
      <c r="H552" s="230">
        <v>36</v>
      </c>
      <c r="I552" s="225"/>
      <c r="J552" s="252"/>
      <c r="K552" s="229"/>
      <c r="L552" s="229"/>
      <c r="M552" s="229"/>
      <c r="N552" s="229"/>
      <c r="O552" s="229"/>
    </row>
    <row r="553" spans="1:15" s="217" customFormat="1" ht="15" customHeight="1" x14ac:dyDescent="0.25">
      <c r="A553" s="204" t="s">
        <v>580</v>
      </c>
      <c r="B553" s="205" t="s">
        <v>1211</v>
      </c>
      <c r="C553" s="204" t="s">
        <v>46</v>
      </c>
      <c r="D553" s="206" t="s">
        <v>46</v>
      </c>
      <c r="E553" s="207">
        <v>136800</v>
      </c>
      <c r="F553" s="221">
        <v>21660</v>
      </c>
      <c r="G553" s="248">
        <v>3800</v>
      </c>
      <c r="H553" s="230">
        <v>36</v>
      </c>
      <c r="I553" s="225"/>
      <c r="J553" s="252"/>
      <c r="K553" s="229"/>
      <c r="L553" s="229"/>
      <c r="M553" s="229"/>
      <c r="N553" s="229"/>
      <c r="O553" s="229"/>
    </row>
    <row r="554" spans="1:15" s="217" customFormat="1" ht="15" customHeight="1" x14ac:dyDescent="0.25">
      <c r="A554" s="204" t="s">
        <v>581</v>
      </c>
      <c r="B554" s="205" t="s">
        <v>1222</v>
      </c>
      <c r="C554" s="204" t="s">
        <v>46</v>
      </c>
      <c r="D554" s="206" t="s">
        <v>46</v>
      </c>
      <c r="E554" s="207">
        <v>63120</v>
      </c>
      <c r="F554" s="221">
        <v>14991</v>
      </c>
      <c r="G554" s="248">
        <v>2630</v>
      </c>
      <c r="H554" s="230">
        <v>24</v>
      </c>
      <c r="I554" s="225"/>
      <c r="J554" s="252"/>
      <c r="K554" s="229"/>
      <c r="L554" s="229"/>
      <c r="M554" s="229"/>
      <c r="N554" s="229"/>
      <c r="O554" s="229"/>
    </row>
    <row r="555" spans="1:15" s="217" customFormat="1" ht="15" customHeight="1" x14ac:dyDescent="0.25">
      <c r="A555" s="204" t="s">
        <v>582</v>
      </c>
      <c r="B555" s="205" t="s">
        <v>1223</v>
      </c>
      <c r="C555" s="204" t="s">
        <v>46</v>
      </c>
      <c r="D555" s="206" t="s">
        <v>46</v>
      </c>
      <c r="E555" s="207">
        <v>73200</v>
      </c>
      <c r="F555" s="221">
        <v>17385</v>
      </c>
      <c r="G555" s="248">
        <v>3050</v>
      </c>
      <c r="H555" s="230">
        <v>24</v>
      </c>
      <c r="I555" s="225"/>
      <c r="J555" s="252"/>
      <c r="K555" s="229"/>
      <c r="L555" s="229"/>
      <c r="M555" s="229"/>
      <c r="N555" s="229"/>
      <c r="O555" s="229"/>
    </row>
    <row r="556" spans="1:15" s="217" customFormat="1" ht="15" customHeight="1" x14ac:dyDescent="0.25">
      <c r="A556" s="204" t="s">
        <v>583</v>
      </c>
      <c r="B556" s="205" t="s">
        <v>1224</v>
      </c>
      <c r="C556" s="204" t="s">
        <v>46</v>
      </c>
      <c r="D556" s="206" t="s">
        <v>46</v>
      </c>
      <c r="E556" s="207">
        <v>25200</v>
      </c>
      <c r="F556" s="221">
        <v>5985</v>
      </c>
      <c r="G556" s="248">
        <v>1050</v>
      </c>
      <c r="H556" s="230">
        <v>24</v>
      </c>
      <c r="I556" s="225"/>
      <c r="J556" s="252"/>
      <c r="K556" s="229"/>
      <c r="L556" s="229"/>
      <c r="M556" s="229"/>
      <c r="N556" s="229"/>
      <c r="O556" s="229"/>
    </row>
    <row r="557" spans="1:15" s="217" customFormat="1" ht="15" customHeight="1" x14ac:dyDescent="0.25">
      <c r="A557" s="204" t="s">
        <v>584</v>
      </c>
      <c r="B557" s="205" t="s">
        <v>1225</v>
      </c>
      <c r="C557" s="204" t="s">
        <v>46</v>
      </c>
      <c r="D557" s="206" t="s">
        <v>46</v>
      </c>
      <c r="E557" s="207">
        <v>44160</v>
      </c>
      <c r="F557" s="221">
        <v>10488</v>
      </c>
      <c r="G557" s="248">
        <v>1840</v>
      </c>
      <c r="H557" s="230">
        <v>24</v>
      </c>
      <c r="I557" s="225"/>
      <c r="J557" s="252"/>
      <c r="K557" s="229"/>
      <c r="L557" s="229"/>
      <c r="M557" s="229"/>
      <c r="N557" s="229"/>
      <c r="O557" s="229"/>
    </row>
    <row r="558" spans="1:15" s="217" customFormat="1" ht="15" customHeight="1" x14ac:dyDescent="0.25">
      <c r="A558" s="204" t="s">
        <v>585</v>
      </c>
      <c r="B558" s="205" t="s">
        <v>1226</v>
      </c>
      <c r="C558" s="204" t="s">
        <v>46</v>
      </c>
      <c r="D558" s="206" t="s">
        <v>46</v>
      </c>
      <c r="E558" s="207">
        <v>50400</v>
      </c>
      <c r="F558" s="221">
        <v>11970</v>
      </c>
      <c r="G558" s="248">
        <v>2100</v>
      </c>
      <c r="H558" s="230">
        <v>24</v>
      </c>
      <c r="I558" s="225"/>
      <c r="J558" s="252"/>
      <c r="K558" s="229"/>
      <c r="L558" s="229"/>
      <c r="M558" s="229"/>
      <c r="N558" s="229"/>
      <c r="O558" s="229"/>
    </row>
    <row r="559" spans="1:15" s="217" customFormat="1" ht="15" customHeight="1" x14ac:dyDescent="0.25">
      <c r="A559" s="204" t="s">
        <v>586</v>
      </c>
      <c r="B559" s="205" t="s">
        <v>1227</v>
      </c>
      <c r="C559" s="204" t="s">
        <v>46</v>
      </c>
      <c r="D559" s="206" t="s">
        <v>46</v>
      </c>
      <c r="E559" s="207">
        <v>50400</v>
      </c>
      <c r="F559" s="221">
        <v>11970</v>
      </c>
      <c r="G559" s="248">
        <v>2100</v>
      </c>
      <c r="H559" s="230">
        <v>24</v>
      </c>
      <c r="I559" s="225"/>
      <c r="J559" s="252"/>
      <c r="K559" s="229"/>
      <c r="L559" s="229"/>
      <c r="M559" s="229"/>
      <c r="N559" s="229"/>
      <c r="O559" s="229"/>
    </row>
    <row r="560" spans="1:15" s="217" customFormat="1" ht="15" customHeight="1" x14ac:dyDescent="0.25">
      <c r="A560" s="204" t="s">
        <v>587</v>
      </c>
      <c r="B560" s="205" t="s">
        <v>1228</v>
      </c>
      <c r="C560" s="204" t="s">
        <v>46</v>
      </c>
      <c r="D560" s="206" t="s">
        <v>46</v>
      </c>
      <c r="E560" s="207">
        <v>65520</v>
      </c>
      <c r="F560" s="221">
        <v>15561</v>
      </c>
      <c r="G560" s="248">
        <v>2730</v>
      </c>
      <c r="H560" s="230">
        <v>24</v>
      </c>
      <c r="I560" s="225"/>
      <c r="J560" s="252"/>
      <c r="K560" s="229"/>
      <c r="L560" s="229"/>
      <c r="M560" s="229"/>
      <c r="N560" s="229"/>
      <c r="O560" s="229"/>
    </row>
    <row r="561" spans="1:15" s="217" customFormat="1" ht="15" customHeight="1" x14ac:dyDescent="0.25">
      <c r="A561" s="204" t="s">
        <v>886</v>
      </c>
      <c r="B561" s="233" t="s">
        <v>1229</v>
      </c>
      <c r="C561" s="204" t="s">
        <v>46</v>
      </c>
      <c r="D561" s="206" t="s">
        <v>46</v>
      </c>
      <c r="E561" s="207">
        <v>78240</v>
      </c>
      <c r="F561" s="221">
        <v>18582</v>
      </c>
      <c r="G561" s="248">
        <v>3260</v>
      </c>
      <c r="H561" s="230">
        <v>24</v>
      </c>
      <c r="I561" s="225"/>
      <c r="J561" s="252"/>
      <c r="K561" s="229"/>
      <c r="L561" s="229"/>
      <c r="M561" s="229"/>
      <c r="N561" s="229"/>
      <c r="O561" s="229"/>
    </row>
    <row r="562" spans="1:15" s="217" customFormat="1" ht="15" customHeight="1" x14ac:dyDescent="0.25">
      <c r="A562" s="204" t="s">
        <v>887</v>
      </c>
      <c r="B562" s="233" t="s">
        <v>1230</v>
      </c>
      <c r="C562" s="204" t="s">
        <v>46</v>
      </c>
      <c r="D562" s="206" t="s">
        <v>46</v>
      </c>
      <c r="E562" s="207">
        <v>25200</v>
      </c>
      <c r="F562" s="221">
        <v>5985</v>
      </c>
      <c r="G562" s="248">
        <v>1050</v>
      </c>
      <c r="H562" s="230">
        <v>24</v>
      </c>
      <c r="I562" s="225"/>
      <c r="J562" s="252"/>
      <c r="K562" s="229"/>
      <c r="L562" s="229"/>
      <c r="M562" s="229"/>
      <c r="N562" s="229"/>
      <c r="O562" s="229"/>
    </row>
    <row r="563" spans="1:15" s="217" customFormat="1" ht="15" customHeight="1" x14ac:dyDescent="0.25">
      <c r="A563" s="204" t="s">
        <v>1322</v>
      </c>
      <c r="B563" s="233" t="s">
        <v>1231</v>
      </c>
      <c r="C563" s="204" t="s">
        <v>46</v>
      </c>
      <c r="D563" s="206" t="s">
        <v>46</v>
      </c>
      <c r="E563" s="207">
        <v>35280</v>
      </c>
      <c r="F563" s="221">
        <v>8379</v>
      </c>
      <c r="G563" s="248">
        <v>1470</v>
      </c>
      <c r="H563" s="230">
        <v>24</v>
      </c>
      <c r="I563" s="225"/>
      <c r="J563" s="252"/>
      <c r="K563" s="229"/>
      <c r="L563" s="229"/>
      <c r="M563" s="229"/>
      <c r="N563" s="229"/>
      <c r="O563" s="229"/>
    </row>
    <row r="564" spans="1:15" s="217" customFormat="1" ht="15" customHeight="1" x14ac:dyDescent="0.25">
      <c r="A564" s="204"/>
      <c r="B564" s="233"/>
      <c r="C564" s="197"/>
      <c r="D564" s="198"/>
      <c r="E564" s="253"/>
      <c r="F564" s="221"/>
      <c r="G564" s="248"/>
      <c r="H564" s="230"/>
      <c r="I564" s="225"/>
      <c r="J564" s="252"/>
      <c r="K564" s="229"/>
      <c r="L564" s="229"/>
      <c r="M564" s="229"/>
      <c r="N564" s="229"/>
      <c r="O564" s="229"/>
    </row>
    <row r="565" spans="1:15" s="217" customFormat="1" ht="15" customHeight="1" x14ac:dyDescent="0.25">
      <c r="A565" s="195" t="s">
        <v>1589</v>
      </c>
      <c r="B565" s="200" t="s">
        <v>1232</v>
      </c>
      <c r="C565" s="201"/>
      <c r="D565" s="202"/>
      <c r="E565" s="239" t="s">
        <v>604</v>
      </c>
      <c r="F565" s="249" t="s">
        <v>1003</v>
      </c>
      <c r="G565" s="239" t="s">
        <v>517</v>
      </c>
      <c r="H565" s="216" t="s">
        <v>699</v>
      </c>
      <c r="I565" s="225"/>
      <c r="J565" s="251"/>
      <c r="K565" s="229"/>
      <c r="L565" s="229"/>
      <c r="M565" s="229"/>
      <c r="N565" s="229"/>
      <c r="O565" s="229"/>
    </row>
    <row r="566" spans="1:15" s="217" customFormat="1" ht="15" customHeight="1" x14ac:dyDescent="0.25">
      <c r="A566" s="204" t="s">
        <v>850</v>
      </c>
      <c r="B566" s="233" t="s">
        <v>1233</v>
      </c>
      <c r="C566" s="204" t="s">
        <v>46</v>
      </c>
      <c r="D566" s="206" t="s">
        <v>46</v>
      </c>
      <c r="E566" s="207">
        <v>25920</v>
      </c>
      <c r="F566" s="221">
        <v>6156</v>
      </c>
      <c r="G566" s="248">
        <v>1080</v>
      </c>
      <c r="H566" s="230">
        <v>24</v>
      </c>
      <c r="I566" s="242"/>
      <c r="L566" s="229"/>
      <c r="M566" s="229"/>
      <c r="N566" s="229"/>
      <c r="O566" s="229"/>
    </row>
    <row r="567" spans="1:15" s="217" customFormat="1" ht="15" customHeight="1" x14ac:dyDescent="0.25">
      <c r="A567" s="204" t="s">
        <v>851</v>
      </c>
      <c r="B567" s="233" t="s">
        <v>1234</v>
      </c>
      <c r="C567" s="204" t="s">
        <v>46</v>
      </c>
      <c r="D567" s="206" t="s">
        <v>46</v>
      </c>
      <c r="E567" s="207">
        <v>36240</v>
      </c>
      <c r="F567" s="221">
        <v>8607</v>
      </c>
      <c r="G567" s="248">
        <v>1510</v>
      </c>
      <c r="H567" s="230">
        <v>24</v>
      </c>
      <c r="I567" s="242"/>
      <c r="L567" s="229"/>
      <c r="M567" s="229"/>
      <c r="N567" s="229"/>
      <c r="O567" s="229"/>
    </row>
    <row r="568" spans="1:15" s="217" customFormat="1" ht="15" customHeight="1" x14ac:dyDescent="0.25">
      <c r="A568" s="204" t="s">
        <v>852</v>
      </c>
      <c r="B568" s="233" t="s">
        <v>1206</v>
      </c>
      <c r="C568" s="204" t="s">
        <v>46</v>
      </c>
      <c r="D568" s="206" t="s">
        <v>46</v>
      </c>
      <c r="E568" s="207">
        <v>103680</v>
      </c>
      <c r="F568" s="221">
        <v>12312</v>
      </c>
      <c r="G568" s="248">
        <v>2160</v>
      </c>
      <c r="H568" s="230">
        <v>48</v>
      </c>
      <c r="I568" s="242"/>
      <c r="L568" s="229"/>
      <c r="M568" s="229"/>
      <c r="N568" s="229"/>
      <c r="O568" s="229"/>
    </row>
    <row r="569" spans="1:15" s="217" customFormat="1" ht="15" customHeight="1" x14ac:dyDescent="0.25">
      <c r="A569" s="204" t="s">
        <v>853</v>
      </c>
      <c r="B569" s="233" t="s">
        <v>1207</v>
      </c>
      <c r="C569" s="204" t="s">
        <v>46</v>
      </c>
      <c r="D569" s="206" t="s">
        <v>46</v>
      </c>
      <c r="E569" s="207">
        <v>134880</v>
      </c>
      <c r="F569" s="221">
        <v>16017</v>
      </c>
      <c r="G569" s="248">
        <v>2810</v>
      </c>
      <c r="H569" s="230">
        <v>48</v>
      </c>
      <c r="I569" s="242"/>
      <c r="L569" s="229"/>
      <c r="M569" s="229"/>
      <c r="N569" s="229"/>
      <c r="O569" s="229"/>
    </row>
    <row r="570" spans="1:15" s="217" customFormat="1" ht="15" customHeight="1" x14ac:dyDescent="0.25">
      <c r="A570" s="204" t="s">
        <v>854</v>
      </c>
      <c r="B570" s="233" t="s">
        <v>1212</v>
      </c>
      <c r="C570" s="204" t="s">
        <v>46</v>
      </c>
      <c r="D570" s="206" t="s">
        <v>46</v>
      </c>
      <c r="E570" s="207">
        <v>55920</v>
      </c>
      <c r="F570" s="221">
        <v>13281</v>
      </c>
      <c r="G570" s="248">
        <v>2330</v>
      </c>
      <c r="H570" s="230">
        <v>24</v>
      </c>
      <c r="I570" s="242"/>
      <c r="L570" s="229"/>
      <c r="M570" s="229"/>
      <c r="N570" s="229"/>
      <c r="O570" s="229"/>
    </row>
    <row r="571" spans="1:15" s="217" customFormat="1" ht="15" customHeight="1" x14ac:dyDescent="0.25">
      <c r="A571" s="204" t="s">
        <v>855</v>
      </c>
      <c r="B571" s="233" t="s">
        <v>1213</v>
      </c>
      <c r="C571" s="204" t="s">
        <v>46</v>
      </c>
      <c r="D571" s="206" t="s">
        <v>46</v>
      </c>
      <c r="E571" s="207">
        <v>65040</v>
      </c>
      <c r="F571" s="221">
        <v>15447</v>
      </c>
      <c r="G571" s="248">
        <v>2710</v>
      </c>
      <c r="H571" s="230">
        <v>24</v>
      </c>
      <c r="I571" s="242"/>
      <c r="L571" s="229"/>
      <c r="M571" s="229"/>
      <c r="N571" s="229"/>
      <c r="O571" s="229"/>
    </row>
    <row r="572" spans="1:15" s="217" customFormat="1" ht="15" customHeight="1" x14ac:dyDescent="0.25">
      <c r="A572" s="204" t="s">
        <v>856</v>
      </c>
      <c r="B572" s="233" t="s">
        <v>1214</v>
      </c>
      <c r="C572" s="204" t="s">
        <v>46</v>
      </c>
      <c r="D572" s="206" t="s">
        <v>46</v>
      </c>
      <c r="E572" s="207">
        <v>25920</v>
      </c>
      <c r="F572" s="221">
        <v>6156</v>
      </c>
      <c r="G572" s="248">
        <v>1080</v>
      </c>
      <c r="H572" s="230">
        <v>24</v>
      </c>
      <c r="I572" s="242"/>
      <c r="L572" s="229"/>
      <c r="M572" s="229"/>
      <c r="N572" s="229"/>
      <c r="O572" s="229"/>
    </row>
    <row r="573" spans="1:15" s="217" customFormat="1" ht="15" customHeight="1" x14ac:dyDescent="0.25">
      <c r="A573" s="204" t="s">
        <v>857</v>
      </c>
      <c r="B573" s="233" t="s">
        <v>1215</v>
      </c>
      <c r="C573" s="204" t="s">
        <v>46</v>
      </c>
      <c r="D573" s="206" t="s">
        <v>46</v>
      </c>
      <c r="E573" s="207">
        <v>45360</v>
      </c>
      <c r="F573" s="221">
        <v>10773</v>
      </c>
      <c r="G573" s="248">
        <v>1890</v>
      </c>
      <c r="H573" s="230">
        <v>24</v>
      </c>
      <c r="I573" s="242"/>
      <c r="L573" s="229"/>
      <c r="M573" s="229"/>
      <c r="N573" s="229"/>
      <c r="O573" s="229"/>
    </row>
    <row r="574" spans="1:15" s="217" customFormat="1" ht="15" customHeight="1" x14ac:dyDescent="0.25">
      <c r="A574" s="204" t="s">
        <v>858</v>
      </c>
      <c r="B574" s="233" t="s">
        <v>1216</v>
      </c>
      <c r="C574" s="204" t="s">
        <v>46</v>
      </c>
      <c r="D574" s="206" t="s">
        <v>46</v>
      </c>
      <c r="E574" s="207">
        <v>62160</v>
      </c>
      <c r="F574" s="221">
        <v>14763</v>
      </c>
      <c r="G574" s="248">
        <v>2590</v>
      </c>
      <c r="H574" s="230">
        <v>24</v>
      </c>
      <c r="I574" s="242"/>
      <c r="L574" s="229"/>
      <c r="M574" s="229"/>
      <c r="N574" s="229"/>
      <c r="O574" s="229"/>
    </row>
    <row r="575" spans="1:15" s="217" customFormat="1" ht="15" customHeight="1" x14ac:dyDescent="0.25">
      <c r="A575" s="204" t="s">
        <v>859</v>
      </c>
      <c r="B575" s="233" t="s">
        <v>1217</v>
      </c>
      <c r="C575" s="204" t="s">
        <v>46</v>
      </c>
      <c r="D575" s="206" t="s">
        <v>46</v>
      </c>
      <c r="E575" s="207">
        <v>72720</v>
      </c>
      <c r="F575" s="221">
        <v>17271</v>
      </c>
      <c r="G575" s="248">
        <v>3030</v>
      </c>
      <c r="H575" s="230">
        <v>24</v>
      </c>
      <c r="I575" s="242"/>
      <c r="L575" s="229"/>
      <c r="M575" s="229"/>
      <c r="N575" s="229"/>
      <c r="O575" s="229"/>
    </row>
    <row r="576" spans="1:15" s="217" customFormat="1" ht="15" customHeight="1" x14ac:dyDescent="0.25">
      <c r="A576" s="204" t="s">
        <v>860</v>
      </c>
      <c r="B576" s="233" t="s">
        <v>1208</v>
      </c>
      <c r="C576" s="204" t="s">
        <v>46</v>
      </c>
      <c r="D576" s="206" t="s">
        <v>46</v>
      </c>
      <c r="E576" s="207">
        <v>50760</v>
      </c>
      <c r="F576" s="221">
        <v>8037</v>
      </c>
      <c r="G576" s="248">
        <v>1410</v>
      </c>
      <c r="H576" s="230">
        <v>36</v>
      </c>
      <c r="I576" s="242"/>
      <c r="L576" s="229"/>
      <c r="M576" s="229"/>
      <c r="N576" s="229"/>
      <c r="O576" s="229"/>
    </row>
    <row r="577" spans="1:15" s="217" customFormat="1" ht="15" customHeight="1" x14ac:dyDescent="0.25">
      <c r="A577" s="204" t="s">
        <v>861</v>
      </c>
      <c r="B577" s="233" t="s">
        <v>1209</v>
      </c>
      <c r="C577" s="204" t="s">
        <v>46</v>
      </c>
      <c r="D577" s="206" t="s">
        <v>46</v>
      </c>
      <c r="E577" s="207">
        <v>68040</v>
      </c>
      <c r="F577" s="221">
        <v>10773</v>
      </c>
      <c r="G577" s="248">
        <v>1890</v>
      </c>
      <c r="H577" s="230">
        <v>36</v>
      </c>
      <c r="I577" s="242"/>
      <c r="L577" s="229"/>
      <c r="M577" s="229"/>
      <c r="N577" s="229"/>
      <c r="O577" s="229"/>
    </row>
    <row r="578" spans="1:15" s="217" customFormat="1" ht="15" customHeight="1" x14ac:dyDescent="0.25">
      <c r="A578" s="204" t="s">
        <v>862</v>
      </c>
      <c r="B578" s="233" t="s">
        <v>1218</v>
      </c>
      <c r="C578" s="204" t="s">
        <v>46</v>
      </c>
      <c r="D578" s="206" t="s">
        <v>46</v>
      </c>
      <c r="E578" s="207">
        <v>57120</v>
      </c>
      <c r="F578" s="221">
        <v>13566</v>
      </c>
      <c r="G578" s="248">
        <v>2380</v>
      </c>
      <c r="H578" s="230">
        <v>24</v>
      </c>
      <c r="I578" s="242"/>
      <c r="L578" s="229"/>
      <c r="M578" s="229"/>
      <c r="N578" s="229"/>
      <c r="O578" s="229"/>
    </row>
    <row r="579" spans="1:15" s="217" customFormat="1" ht="15" customHeight="1" x14ac:dyDescent="0.25">
      <c r="A579" s="204" t="s">
        <v>863</v>
      </c>
      <c r="B579" s="233" t="s">
        <v>1219</v>
      </c>
      <c r="C579" s="204" t="s">
        <v>46</v>
      </c>
      <c r="D579" s="206" t="s">
        <v>46</v>
      </c>
      <c r="E579" s="207">
        <v>67440</v>
      </c>
      <c r="F579" s="221">
        <v>16017</v>
      </c>
      <c r="G579" s="248">
        <v>2810</v>
      </c>
      <c r="H579" s="230">
        <v>24</v>
      </c>
      <c r="I579" s="242"/>
      <c r="L579" s="229"/>
      <c r="M579" s="229"/>
      <c r="N579" s="229"/>
      <c r="O579" s="229"/>
    </row>
    <row r="580" spans="1:15" s="217" customFormat="1" ht="15" customHeight="1" x14ac:dyDescent="0.25">
      <c r="A580" s="204" t="s">
        <v>864</v>
      </c>
      <c r="B580" s="233" t="s">
        <v>1220</v>
      </c>
      <c r="C580" s="204" t="s">
        <v>46</v>
      </c>
      <c r="D580" s="206" t="s">
        <v>46</v>
      </c>
      <c r="E580" s="207">
        <v>59760</v>
      </c>
      <c r="F580" s="221">
        <v>14193</v>
      </c>
      <c r="G580" s="248">
        <v>2490</v>
      </c>
      <c r="H580" s="230">
        <v>24</v>
      </c>
      <c r="I580" s="242"/>
      <c r="L580" s="229"/>
      <c r="M580" s="229"/>
      <c r="N580" s="229"/>
      <c r="O580" s="229"/>
    </row>
    <row r="581" spans="1:15" s="217" customFormat="1" ht="15" customHeight="1" x14ac:dyDescent="0.25">
      <c r="A581" s="204" t="s">
        <v>865</v>
      </c>
      <c r="B581" s="233" t="s">
        <v>1221</v>
      </c>
      <c r="C581" s="204" t="s">
        <v>46</v>
      </c>
      <c r="D581" s="206" t="s">
        <v>46</v>
      </c>
      <c r="E581" s="207">
        <v>69120</v>
      </c>
      <c r="F581" s="221">
        <v>16416</v>
      </c>
      <c r="G581" s="248">
        <v>2880</v>
      </c>
      <c r="H581" s="230">
        <v>24</v>
      </c>
      <c r="I581" s="242"/>
      <c r="L581" s="229"/>
      <c r="M581" s="229"/>
      <c r="N581" s="229"/>
      <c r="O581" s="229"/>
    </row>
    <row r="582" spans="1:15" s="217" customFormat="1" ht="15" customHeight="1" x14ac:dyDescent="0.25">
      <c r="A582" s="204" t="s">
        <v>866</v>
      </c>
      <c r="B582" s="233" t="s">
        <v>1210</v>
      </c>
      <c r="C582" s="204" t="s">
        <v>46</v>
      </c>
      <c r="D582" s="206" t="s">
        <v>46</v>
      </c>
      <c r="E582" s="207">
        <v>118800</v>
      </c>
      <c r="F582" s="221">
        <v>18810</v>
      </c>
      <c r="G582" s="248">
        <v>3300</v>
      </c>
      <c r="H582" s="230">
        <v>36</v>
      </c>
      <c r="I582" s="242"/>
      <c r="L582" s="229"/>
      <c r="M582" s="229"/>
      <c r="N582" s="229"/>
      <c r="O582" s="229"/>
    </row>
    <row r="583" spans="1:15" s="217" customFormat="1" ht="15" customHeight="1" x14ac:dyDescent="0.25">
      <c r="A583" s="204" t="s">
        <v>867</v>
      </c>
      <c r="B583" s="233" t="s">
        <v>1211</v>
      </c>
      <c r="C583" s="204" t="s">
        <v>46</v>
      </c>
      <c r="D583" s="206" t="s">
        <v>46</v>
      </c>
      <c r="E583" s="207">
        <v>140400</v>
      </c>
      <c r="F583" s="221">
        <v>22230</v>
      </c>
      <c r="G583" s="248">
        <v>3900</v>
      </c>
      <c r="H583" s="230">
        <v>36</v>
      </c>
      <c r="I583" s="242"/>
      <c r="L583" s="229"/>
      <c r="M583" s="229"/>
      <c r="N583" s="229"/>
      <c r="O583" s="229"/>
    </row>
    <row r="584" spans="1:15" s="217" customFormat="1" ht="15" customHeight="1" x14ac:dyDescent="0.25">
      <c r="A584" s="204" t="s">
        <v>868</v>
      </c>
      <c r="B584" s="233" t="s">
        <v>1222</v>
      </c>
      <c r="C584" s="204" t="s">
        <v>46</v>
      </c>
      <c r="D584" s="206" t="s">
        <v>46</v>
      </c>
      <c r="E584" s="207">
        <v>65040</v>
      </c>
      <c r="F584" s="221">
        <v>15447</v>
      </c>
      <c r="G584" s="248">
        <v>2710</v>
      </c>
      <c r="H584" s="230">
        <v>24</v>
      </c>
      <c r="I584" s="242"/>
      <c r="L584" s="229"/>
      <c r="M584" s="229"/>
      <c r="N584" s="229"/>
      <c r="O584" s="229"/>
    </row>
    <row r="585" spans="1:15" s="217" customFormat="1" ht="15" customHeight="1" x14ac:dyDescent="0.25">
      <c r="A585" s="204" t="s">
        <v>869</v>
      </c>
      <c r="B585" s="233" t="s">
        <v>1223</v>
      </c>
      <c r="C585" s="204" t="s">
        <v>46</v>
      </c>
      <c r="D585" s="206" t="s">
        <v>46</v>
      </c>
      <c r="E585" s="207">
        <v>75360</v>
      </c>
      <c r="F585" s="221">
        <v>17898</v>
      </c>
      <c r="G585" s="248">
        <v>3140</v>
      </c>
      <c r="H585" s="230">
        <v>24</v>
      </c>
      <c r="I585" s="242"/>
      <c r="L585" s="229"/>
      <c r="M585" s="229"/>
      <c r="N585" s="229"/>
      <c r="O585" s="229"/>
    </row>
    <row r="586" spans="1:15" s="217" customFormat="1" ht="15" customHeight="1" x14ac:dyDescent="0.25">
      <c r="A586" s="204" t="s">
        <v>870</v>
      </c>
      <c r="B586" s="233" t="s">
        <v>1224</v>
      </c>
      <c r="C586" s="204" t="s">
        <v>46</v>
      </c>
      <c r="D586" s="206" t="s">
        <v>46</v>
      </c>
      <c r="E586" s="207">
        <v>25920</v>
      </c>
      <c r="F586" s="221">
        <v>6156</v>
      </c>
      <c r="G586" s="248">
        <v>1080</v>
      </c>
      <c r="H586" s="230">
        <v>24</v>
      </c>
      <c r="I586" s="242"/>
      <c r="L586" s="229"/>
      <c r="M586" s="229"/>
      <c r="N586" s="229"/>
      <c r="O586" s="229"/>
    </row>
    <row r="587" spans="1:15" s="217" customFormat="1" ht="15" customHeight="1" x14ac:dyDescent="0.25">
      <c r="A587" s="204" t="s">
        <v>871</v>
      </c>
      <c r="B587" s="233" t="s">
        <v>1225</v>
      </c>
      <c r="C587" s="204" t="s">
        <v>46</v>
      </c>
      <c r="D587" s="206" t="s">
        <v>46</v>
      </c>
      <c r="E587" s="207">
        <v>45360</v>
      </c>
      <c r="F587" s="221">
        <v>10773</v>
      </c>
      <c r="G587" s="248">
        <v>1890</v>
      </c>
      <c r="H587" s="230">
        <v>24</v>
      </c>
      <c r="I587" s="254"/>
      <c r="L587" s="229"/>
      <c r="M587" s="229"/>
      <c r="N587" s="229"/>
      <c r="O587" s="229"/>
    </row>
    <row r="588" spans="1:15" s="217" customFormat="1" ht="15" customHeight="1" x14ac:dyDescent="0.25">
      <c r="A588" s="204" t="s">
        <v>872</v>
      </c>
      <c r="B588" s="233" t="s">
        <v>1226</v>
      </c>
      <c r="C588" s="204" t="s">
        <v>46</v>
      </c>
      <c r="D588" s="206" t="s">
        <v>46</v>
      </c>
      <c r="E588" s="207">
        <v>52080</v>
      </c>
      <c r="F588" s="221">
        <v>12369</v>
      </c>
      <c r="G588" s="248">
        <v>2170</v>
      </c>
      <c r="H588" s="230">
        <v>24</v>
      </c>
      <c r="I588" s="254"/>
      <c r="L588" s="229"/>
      <c r="M588" s="229"/>
      <c r="N588" s="229"/>
      <c r="O588" s="229"/>
    </row>
    <row r="589" spans="1:15" s="217" customFormat="1" ht="15" customHeight="1" x14ac:dyDescent="0.25">
      <c r="A589" s="204" t="s">
        <v>884</v>
      </c>
      <c r="B589" s="233" t="s">
        <v>1227</v>
      </c>
      <c r="C589" s="204" t="s">
        <v>46</v>
      </c>
      <c r="D589" s="206" t="s">
        <v>46</v>
      </c>
      <c r="E589" s="207">
        <v>52080</v>
      </c>
      <c r="F589" s="221">
        <v>12369</v>
      </c>
      <c r="G589" s="248">
        <v>2170</v>
      </c>
      <c r="H589" s="230">
        <v>24</v>
      </c>
      <c r="I589" s="242"/>
      <c r="L589" s="229"/>
      <c r="M589" s="229"/>
      <c r="N589" s="229"/>
      <c r="O589" s="229"/>
    </row>
    <row r="590" spans="1:15" s="217" customFormat="1" ht="15" customHeight="1" x14ac:dyDescent="0.25">
      <c r="A590" s="204" t="s">
        <v>885</v>
      </c>
      <c r="B590" s="233" t="s">
        <v>1228</v>
      </c>
      <c r="C590" s="204" t="s">
        <v>46</v>
      </c>
      <c r="D590" s="206" t="s">
        <v>46</v>
      </c>
      <c r="E590" s="207">
        <v>67440</v>
      </c>
      <c r="F590" s="221">
        <v>16017</v>
      </c>
      <c r="G590" s="248">
        <v>2810</v>
      </c>
      <c r="H590" s="230">
        <v>24</v>
      </c>
      <c r="I590" s="242"/>
      <c r="L590" s="229"/>
      <c r="M590" s="229"/>
      <c r="N590" s="229"/>
      <c r="O590" s="229"/>
    </row>
    <row r="591" spans="1:15" s="217" customFormat="1" ht="15" customHeight="1" x14ac:dyDescent="0.25">
      <c r="A591" s="204" t="s">
        <v>1323</v>
      </c>
      <c r="B591" s="233" t="s">
        <v>1229</v>
      </c>
      <c r="C591" s="204" t="s">
        <v>46</v>
      </c>
      <c r="D591" s="206" t="s">
        <v>46</v>
      </c>
      <c r="E591" s="207">
        <v>80640</v>
      </c>
      <c r="F591" s="221">
        <v>19152</v>
      </c>
      <c r="G591" s="248">
        <v>3360</v>
      </c>
      <c r="H591" s="230">
        <v>24</v>
      </c>
      <c r="I591" s="225"/>
      <c r="J591" s="231"/>
      <c r="K591" s="229"/>
      <c r="L591" s="229"/>
      <c r="M591" s="229"/>
      <c r="N591" s="229"/>
      <c r="O591" s="229"/>
    </row>
    <row r="592" spans="1:15" s="217" customFormat="1" ht="15" customHeight="1" x14ac:dyDescent="0.25">
      <c r="A592" s="204"/>
      <c r="B592" s="233"/>
      <c r="C592" s="197"/>
      <c r="D592" s="198"/>
      <c r="E592" s="253"/>
      <c r="F592" s="221"/>
      <c r="G592" s="248"/>
      <c r="H592" s="230"/>
      <c r="I592" s="225"/>
      <c r="J592" s="231"/>
      <c r="K592" s="229"/>
      <c r="L592" s="229"/>
      <c r="M592" s="229"/>
      <c r="N592" s="229"/>
      <c r="O592" s="229"/>
    </row>
    <row r="593" spans="1:15" s="217" customFormat="1" ht="25.5" customHeight="1" x14ac:dyDescent="0.25">
      <c r="A593" s="195">
        <v>2.17</v>
      </c>
      <c r="B593" s="255" t="s">
        <v>1235</v>
      </c>
      <c r="C593" s="255"/>
      <c r="D593" s="256"/>
      <c r="E593" s="245" t="s">
        <v>1236</v>
      </c>
      <c r="F593" s="245" t="s">
        <v>1180</v>
      </c>
      <c r="G593" s="245" t="s">
        <v>1237</v>
      </c>
      <c r="H593" s="245" t="s">
        <v>699</v>
      </c>
      <c r="I593" s="230"/>
      <c r="J593" s="250"/>
      <c r="K593" s="229"/>
      <c r="L593" s="229"/>
      <c r="M593" s="229"/>
      <c r="N593" s="229"/>
      <c r="O593" s="229"/>
    </row>
    <row r="594" spans="1:15" s="217" customFormat="1" ht="15" customHeight="1" x14ac:dyDescent="0.25">
      <c r="A594" s="204" t="s">
        <v>873</v>
      </c>
      <c r="B594" s="205" t="s">
        <v>1233</v>
      </c>
      <c r="C594" s="204" t="s">
        <v>46</v>
      </c>
      <c r="D594" s="206" t="s">
        <v>46</v>
      </c>
      <c r="E594" s="207">
        <v>26880</v>
      </c>
      <c r="F594" s="221">
        <v>6384</v>
      </c>
      <c r="G594" s="221">
        <v>1120</v>
      </c>
      <c r="H594" s="230">
        <v>24</v>
      </c>
      <c r="I594" s="242"/>
      <c r="L594" s="229"/>
      <c r="M594" s="229"/>
      <c r="N594" s="229"/>
      <c r="O594" s="229"/>
    </row>
    <row r="595" spans="1:15" s="217" customFormat="1" ht="15" customHeight="1" x14ac:dyDescent="0.25">
      <c r="A595" s="204" t="s">
        <v>874</v>
      </c>
      <c r="B595" s="205" t="s">
        <v>1234</v>
      </c>
      <c r="C595" s="204" t="s">
        <v>46</v>
      </c>
      <c r="D595" s="206" t="s">
        <v>46</v>
      </c>
      <c r="E595" s="207">
        <v>37680</v>
      </c>
      <c r="F595" s="221">
        <v>8949</v>
      </c>
      <c r="G595" s="221">
        <v>1570</v>
      </c>
      <c r="H595" s="230">
        <v>24</v>
      </c>
      <c r="I595" s="242"/>
      <c r="L595" s="229"/>
      <c r="M595" s="229"/>
      <c r="N595" s="229"/>
      <c r="O595" s="229"/>
    </row>
    <row r="596" spans="1:15" s="217" customFormat="1" ht="15" customHeight="1" x14ac:dyDescent="0.25">
      <c r="A596" s="204" t="s">
        <v>875</v>
      </c>
      <c r="B596" s="205" t="s">
        <v>1206</v>
      </c>
      <c r="C596" s="204" t="s">
        <v>46</v>
      </c>
      <c r="D596" s="206" t="s">
        <v>46</v>
      </c>
      <c r="E596" s="207">
        <v>109920</v>
      </c>
      <c r="F596" s="221">
        <v>13053</v>
      </c>
      <c r="G596" s="221">
        <v>2290</v>
      </c>
      <c r="H596" s="230">
        <v>48</v>
      </c>
      <c r="I596" s="242"/>
      <c r="L596" s="229"/>
      <c r="M596" s="229"/>
      <c r="N596" s="229"/>
      <c r="O596" s="229"/>
    </row>
    <row r="597" spans="1:15" s="217" customFormat="1" ht="15" customHeight="1" x14ac:dyDescent="0.25">
      <c r="A597" s="204" t="s">
        <v>876</v>
      </c>
      <c r="B597" s="205" t="s">
        <v>1207</v>
      </c>
      <c r="C597" s="204" t="s">
        <v>46</v>
      </c>
      <c r="D597" s="206" t="s">
        <v>46</v>
      </c>
      <c r="E597" s="207">
        <v>141600</v>
      </c>
      <c r="F597" s="221">
        <v>16815</v>
      </c>
      <c r="G597" s="221">
        <v>2950</v>
      </c>
      <c r="H597" s="230">
        <v>48</v>
      </c>
      <c r="I597" s="242"/>
      <c r="L597" s="229"/>
      <c r="M597" s="229"/>
      <c r="N597" s="229"/>
      <c r="O597" s="229"/>
    </row>
    <row r="598" spans="1:15" s="217" customFormat="1" ht="15" customHeight="1" x14ac:dyDescent="0.25">
      <c r="A598" s="204" t="s">
        <v>877</v>
      </c>
      <c r="B598" s="205" t="s">
        <v>1212</v>
      </c>
      <c r="C598" s="204" t="s">
        <v>46</v>
      </c>
      <c r="D598" s="206" t="s">
        <v>46</v>
      </c>
      <c r="E598" s="207">
        <v>59040</v>
      </c>
      <c r="F598" s="221">
        <v>14022</v>
      </c>
      <c r="G598" s="221">
        <v>2460</v>
      </c>
      <c r="H598" s="230">
        <v>24</v>
      </c>
      <c r="I598" s="242"/>
      <c r="L598" s="229"/>
      <c r="M598" s="229"/>
      <c r="N598" s="229"/>
      <c r="O598" s="229"/>
    </row>
    <row r="599" spans="1:15" s="217" customFormat="1" ht="15" customHeight="1" x14ac:dyDescent="0.25">
      <c r="A599" s="204" t="s">
        <v>878</v>
      </c>
      <c r="B599" s="205" t="s">
        <v>1213</v>
      </c>
      <c r="C599" s="204" t="s">
        <v>46</v>
      </c>
      <c r="D599" s="206" t="s">
        <v>46</v>
      </c>
      <c r="E599" s="207">
        <v>68640</v>
      </c>
      <c r="F599" s="221">
        <v>16302</v>
      </c>
      <c r="G599" s="221">
        <v>2860</v>
      </c>
      <c r="H599" s="230">
        <v>24</v>
      </c>
      <c r="I599" s="242"/>
      <c r="L599" s="229"/>
      <c r="M599" s="229"/>
      <c r="N599" s="229"/>
      <c r="O599" s="229"/>
    </row>
    <row r="600" spans="1:15" s="217" customFormat="1" ht="15" customHeight="1" x14ac:dyDescent="0.25">
      <c r="A600" s="204" t="s">
        <v>879</v>
      </c>
      <c r="B600" s="205" t="s">
        <v>1214</v>
      </c>
      <c r="C600" s="204" t="s">
        <v>46</v>
      </c>
      <c r="D600" s="206" t="s">
        <v>46</v>
      </c>
      <c r="E600" s="207">
        <v>26880</v>
      </c>
      <c r="F600" s="221">
        <v>6384</v>
      </c>
      <c r="G600" s="221">
        <v>1120</v>
      </c>
      <c r="H600" s="230">
        <v>24</v>
      </c>
      <c r="I600" s="242"/>
      <c r="L600" s="229"/>
      <c r="M600" s="229"/>
      <c r="N600" s="229"/>
      <c r="O600" s="229"/>
    </row>
    <row r="601" spans="1:15" s="217" customFormat="1" ht="15" customHeight="1" x14ac:dyDescent="0.25">
      <c r="A601" s="204" t="s">
        <v>880</v>
      </c>
      <c r="B601" s="205" t="s">
        <v>1215</v>
      </c>
      <c r="C601" s="204" t="s">
        <v>46</v>
      </c>
      <c r="D601" s="206" t="s">
        <v>46</v>
      </c>
      <c r="E601" s="207">
        <v>47280</v>
      </c>
      <c r="F601" s="221">
        <v>11229</v>
      </c>
      <c r="G601" s="221">
        <v>1970</v>
      </c>
      <c r="H601" s="230">
        <v>24</v>
      </c>
      <c r="I601" s="242"/>
      <c r="L601" s="229"/>
      <c r="M601" s="229"/>
      <c r="N601" s="229"/>
      <c r="O601" s="229"/>
    </row>
    <row r="602" spans="1:15" s="217" customFormat="1" ht="15" customHeight="1" x14ac:dyDescent="0.25">
      <c r="A602" s="204" t="s">
        <v>881</v>
      </c>
      <c r="B602" s="205" t="s">
        <v>1216</v>
      </c>
      <c r="C602" s="204" t="s">
        <v>46</v>
      </c>
      <c r="D602" s="206" t="s">
        <v>46</v>
      </c>
      <c r="E602" s="207">
        <v>64800</v>
      </c>
      <c r="F602" s="221">
        <v>15390</v>
      </c>
      <c r="G602" s="221">
        <v>2700</v>
      </c>
      <c r="H602" s="230">
        <v>24</v>
      </c>
      <c r="I602" s="242"/>
      <c r="L602" s="229"/>
      <c r="M602" s="229"/>
      <c r="N602" s="229"/>
      <c r="O602" s="229"/>
    </row>
    <row r="603" spans="1:15" s="217" customFormat="1" ht="15" customHeight="1" x14ac:dyDescent="0.25">
      <c r="A603" s="204" t="s">
        <v>882</v>
      </c>
      <c r="B603" s="205" t="s">
        <v>1217</v>
      </c>
      <c r="C603" s="204" t="s">
        <v>46</v>
      </c>
      <c r="D603" s="206" t="s">
        <v>46</v>
      </c>
      <c r="E603" s="207">
        <v>75600</v>
      </c>
      <c r="F603" s="221">
        <v>17955</v>
      </c>
      <c r="G603" s="221">
        <v>3150</v>
      </c>
      <c r="H603" s="230">
        <v>24</v>
      </c>
      <c r="I603" s="242"/>
      <c r="L603" s="229"/>
      <c r="M603" s="229"/>
      <c r="N603" s="229"/>
      <c r="O603" s="229"/>
    </row>
    <row r="604" spans="1:15" s="217" customFormat="1" ht="15" customHeight="1" x14ac:dyDescent="0.25">
      <c r="A604" s="204" t="s">
        <v>883</v>
      </c>
      <c r="B604" s="205" t="s">
        <v>1208</v>
      </c>
      <c r="C604" s="204" t="s">
        <v>46</v>
      </c>
      <c r="D604" s="206" t="s">
        <v>46</v>
      </c>
      <c r="E604" s="207">
        <v>52920</v>
      </c>
      <c r="F604" s="221">
        <v>8379</v>
      </c>
      <c r="G604" s="221">
        <v>1470</v>
      </c>
      <c r="H604" s="230">
        <v>36</v>
      </c>
      <c r="I604" s="242"/>
      <c r="L604" s="229"/>
      <c r="M604" s="229"/>
      <c r="N604" s="229"/>
      <c r="O604" s="229"/>
    </row>
    <row r="605" spans="1:15" s="217" customFormat="1" ht="15" customHeight="1" x14ac:dyDescent="0.25">
      <c r="A605" s="204" t="s">
        <v>901</v>
      </c>
      <c r="B605" s="205" t="s">
        <v>1209</v>
      </c>
      <c r="C605" s="204" t="s">
        <v>46</v>
      </c>
      <c r="D605" s="206" t="s">
        <v>46</v>
      </c>
      <c r="E605" s="207">
        <v>70920</v>
      </c>
      <c r="F605" s="221">
        <v>11229</v>
      </c>
      <c r="G605" s="221">
        <v>1970</v>
      </c>
      <c r="H605" s="230">
        <v>36</v>
      </c>
      <c r="I605" s="242"/>
      <c r="L605" s="229"/>
      <c r="M605" s="229"/>
      <c r="N605" s="229"/>
      <c r="O605" s="229"/>
    </row>
    <row r="606" spans="1:15" s="217" customFormat="1" ht="15" customHeight="1" x14ac:dyDescent="0.25">
      <c r="A606" s="204" t="s">
        <v>969</v>
      </c>
      <c r="B606" s="205" t="s">
        <v>1218</v>
      </c>
      <c r="C606" s="204" t="s">
        <v>46</v>
      </c>
      <c r="D606" s="206" t="s">
        <v>46</v>
      </c>
      <c r="E606" s="207">
        <v>59760</v>
      </c>
      <c r="F606" s="221">
        <v>14193</v>
      </c>
      <c r="G606" s="221">
        <v>2490</v>
      </c>
      <c r="H606" s="230">
        <v>24</v>
      </c>
      <c r="I606" s="242"/>
      <c r="L606" s="229"/>
      <c r="M606" s="229"/>
      <c r="N606" s="229"/>
      <c r="O606" s="229"/>
    </row>
    <row r="607" spans="1:15" s="217" customFormat="1" ht="15" customHeight="1" x14ac:dyDescent="0.25">
      <c r="A607" s="204" t="s">
        <v>970</v>
      </c>
      <c r="B607" s="205" t="s">
        <v>1219</v>
      </c>
      <c r="C607" s="204" t="s">
        <v>46</v>
      </c>
      <c r="D607" s="206" t="s">
        <v>46</v>
      </c>
      <c r="E607" s="207">
        <v>70800</v>
      </c>
      <c r="F607" s="221">
        <v>16815</v>
      </c>
      <c r="G607" s="221">
        <v>2950</v>
      </c>
      <c r="H607" s="230">
        <v>24</v>
      </c>
      <c r="I607" s="242"/>
      <c r="L607" s="229"/>
      <c r="M607" s="229"/>
      <c r="N607" s="229"/>
      <c r="O607" s="229"/>
    </row>
    <row r="608" spans="1:15" s="217" customFormat="1" ht="15" customHeight="1" x14ac:dyDescent="0.25">
      <c r="A608" s="204" t="s">
        <v>971</v>
      </c>
      <c r="B608" s="205" t="s">
        <v>1220</v>
      </c>
      <c r="C608" s="204" t="s">
        <v>46</v>
      </c>
      <c r="D608" s="206" t="s">
        <v>46</v>
      </c>
      <c r="E608" s="207">
        <v>62400</v>
      </c>
      <c r="F608" s="221">
        <v>14820</v>
      </c>
      <c r="G608" s="221">
        <v>2600</v>
      </c>
      <c r="H608" s="230">
        <v>24</v>
      </c>
      <c r="I608" s="242"/>
      <c r="L608" s="229"/>
      <c r="M608" s="229"/>
      <c r="N608" s="229"/>
      <c r="O608" s="229"/>
    </row>
    <row r="609" spans="1:15" s="217" customFormat="1" ht="15" customHeight="1" x14ac:dyDescent="0.25">
      <c r="A609" s="204" t="s">
        <v>972</v>
      </c>
      <c r="B609" s="205" t="s">
        <v>1221</v>
      </c>
      <c r="C609" s="204" t="s">
        <v>46</v>
      </c>
      <c r="D609" s="206" t="s">
        <v>46</v>
      </c>
      <c r="E609" s="207">
        <v>72000</v>
      </c>
      <c r="F609" s="221">
        <v>17100</v>
      </c>
      <c r="G609" s="221">
        <v>3000</v>
      </c>
      <c r="H609" s="230">
        <v>24</v>
      </c>
      <c r="I609" s="242"/>
      <c r="L609" s="229"/>
      <c r="M609" s="229"/>
      <c r="N609" s="229"/>
      <c r="O609" s="229"/>
    </row>
    <row r="610" spans="1:15" s="217" customFormat="1" ht="15" customHeight="1" x14ac:dyDescent="0.25">
      <c r="A610" s="204" t="s">
        <v>1590</v>
      </c>
      <c r="B610" s="205" t="s">
        <v>1210</v>
      </c>
      <c r="C610" s="204" t="s">
        <v>46</v>
      </c>
      <c r="D610" s="206" t="s">
        <v>46</v>
      </c>
      <c r="E610" s="207">
        <v>123480</v>
      </c>
      <c r="F610" s="221">
        <v>19551</v>
      </c>
      <c r="G610" s="221">
        <v>3430</v>
      </c>
      <c r="H610" s="230">
        <v>36</v>
      </c>
      <c r="I610" s="242"/>
      <c r="L610" s="229"/>
      <c r="M610" s="229"/>
      <c r="N610" s="229"/>
      <c r="O610" s="229"/>
    </row>
    <row r="611" spans="1:15" s="217" customFormat="1" ht="15" customHeight="1" x14ac:dyDescent="0.25">
      <c r="A611" s="204" t="s">
        <v>1591</v>
      </c>
      <c r="B611" s="205" t="s">
        <v>1211</v>
      </c>
      <c r="C611" s="204" t="s">
        <v>46</v>
      </c>
      <c r="D611" s="206" t="s">
        <v>46</v>
      </c>
      <c r="E611" s="207">
        <v>146160</v>
      </c>
      <c r="F611" s="221">
        <v>23142</v>
      </c>
      <c r="G611" s="221">
        <v>4060</v>
      </c>
      <c r="H611" s="230">
        <v>36</v>
      </c>
      <c r="I611" s="242"/>
      <c r="L611" s="229"/>
      <c r="M611" s="229"/>
      <c r="N611" s="229"/>
      <c r="O611" s="229"/>
    </row>
    <row r="612" spans="1:15" s="217" customFormat="1" ht="15" customHeight="1" x14ac:dyDescent="0.25">
      <c r="A612" s="204" t="s">
        <v>1592</v>
      </c>
      <c r="B612" s="205" t="s">
        <v>1222</v>
      </c>
      <c r="C612" s="204" t="s">
        <v>46</v>
      </c>
      <c r="D612" s="206" t="s">
        <v>46</v>
      </c>
      <c r="E612" s="207">
        <v>68400</v>
      </c>
      <c r="F612" s="221">
        <v>16245</v>
      </c>
      <c r="G612" s="221">
        <v>2850</v>
      </c>
      <c r="H612" s="230">
        <v>24</v>
      </c>
      <c r="I612" s="242"/>
      <c r="L612" s="229"/>
      <c r="M612" s="229"/>
      <c r="N612" s="229"/>
      <c r="O612" s="229"/>
    </row>
    <row r="613" spans="1:15" s="217" customFormat="1" ht="15" customHeight="1" x14ac:dyDescent="0.25">
      <c r="A613" s="204" t="s">
        <v>1593</v>
      </c>
      <c r="B613" s="205" t="s">
        <v>1223</v>
      </c>
      <c r="C613" s="204" t="s">
        <v>46</v>
      </c>
      <c r="D613" s="206" t="s">
        <v>46</v>
      </c>
      <c r="E613" s="207">
        <v>78480</v>
      </c>
      <c r="F613" s="221">
        <v>18639</v>
      </c>
      <c r="G613" s="221">
        <v>3270</v>
      </c>
      <c r="H613" s="230">
        <v>24</v>
      </c>
      <c r="I613" s="242"/>
      <c r="L613" s="229"/>
      <c r="M613" s="229"/>
      <c r="N613" s="229"/>
      <c r="O613" s="229"/>
    </row>
    <row r="614" spans="1:15" s="217" customFormat="1" ht="15" customHeight="1" x14ac:dyDescent="0.25">
      <c r="A614" s="204" t="s">
        <v>1594</v>
      </c>
      <c r="B614" s="205" t="s">
        <v>1224</v>
      </c>
      <c r="C614" s="204" t="s">
        <v>46</v>
      </c>
      <c r="D614" s="206" t="s">
        <v>46</v>
      </c>
      <c r="E614" s="207">
        <v>26880</v>
      </c>
      <c r="F614" s="221">
        <v>6384</v>
      </c>
      <c r="G614" s="221">
        <v>1120</v>
      </c>
      <c r="H614" s="230">
        <v>24</v>
      </c>
      <c r="I614" s="242"/>
      <c r="L614" s="229"/>
      <c r="M614" s="229"/>
      <c r="N614" s="229"/>
      <c r="O614" s="229"/>
    </row>
    <row r="615" spans="1:15" s="217" customFormat="1" ht="15" customHeight="1" x14ac:dyDescent="0.25">
      <c r="A615" s="204" t="s">
        <v>1595</v>
      </c>
      <c r="B615" s="205" t="s">
        <v>1225</v>
      </c>
      <c r="C615" s="204" t="s">
        <v>46</v>
      </c>
      <c r="D615" s="206" t="s">
        <v>46</v>
      </c>
      <c r="E615" s="207">
        <v>47280</v>
      </c>
      <c r="F615" s="221">
        <v>11229</v>
      </c>
      <c r="G615" s="221">
        <v>1970</v>
      </c>
      <c r="H615" s="230">
        <v>24</v>
      </c>
      <c r="I615" s="254"/>
      <c r="L615" s="229"/>
      <c r="M615" s="229"/>
      <c r="N615" s="229"/>
      <c r="O615" s="229"/>
    </row>
    <row r="616" spans="1:15" s="217" customFormat="1" ht="15" customHeight="1" x14ac:dyDescent="0.25">
      <c r="A616" s="204" t="s">
        <v>1596</v>
      </c>
      <c r="B616" s="205" t="s">
        <v>1226</v>
      </c>
      <c r="C616" s="204" t="s">
        <v>46</v>
      </c>
      <c r="D616" s="206" t="s">
        <v>46</v>
      </c>
      <c r="E616" s="207">
        <v>54240</v>
      </c>
      <c r="F616" s="221">
        <v>12882</v>
      </c>
      <c r="G616" s="221">
        <v>2260</v>
      </c>
      <c r="H616" s="230">
        <v>24</v>
      </c>
      <c r="I616" s="254"/>
      <c r="L616" s="229"/>
      <c r="M616" s="229"/>
      <c r="N616" s="229"/>
      <c r="O616" s="229"/>
    </row>
    <row r="617" spans="1:15" s="217" customFormat="1" ht="15" customHeight="1" x14ac:dyDescent="0.25">
      <c r="A617" s="204" t="s">
        <v>1597</v>
      </c>
      <c r="B617" s="205" t="s">
        <v>1227</v>
      </c>
      <c r="C617" s="204" t="s">
        <v>46</v>
      </c>
      <c r="D617" s="206" t="s">
        <v>46</v>
      </c>
      <c r="E617" s="207">
        <v>54240</v>
      </c>
      <c r="F617" s="221">
        <v>12882</v>
      </c>
      <c r="G617" s="221">
        <v>2260</v>
      </c>
      <c r="H617" s="230">
        <v>24</v>
      </c>
      <c r="I617" s="242"/>
      <c r="L617" s="229"/>
      <c r="M617" s="229"/>
      <c r="N617" s="229"/>
      <c r="O617" s="229"/>
    </row>
    <row r="618" spans="1:15" s="217" customFormat="1" ht="15" customHeight="1" x14ac:dyDescent="0.25">
      <c r="A618" s="204" t="s">
        <v>1598</v>
      </c>
      <c r="B618" s="205" t="s">
        <v>1228</v>
      </c>
      <c r="C618" s="204" t="s">
        <v>46</v>
      </c>
      <c r="D618" s="206" t="s">
        <v>46</v>
      </c>
      <c r="E618" s="207">
        <v>71520</v>
      </c>
      <c r="F618" s="221">
        <v>16986</v>
      </c>
      <c r="G618" s="221">
        <v>2980</v>
      </c>
      <c r="H618" s="230">
        <v>24</v>
      </c>
      <c r="I618" s="242"/>
      <c r="L618" s="229"/>
      <c r="M618" s="229"/>
      <c r="N618" s="229"/>
      <c r="O618" s="229"/>
    </row>
    <row r="619" spans="1:15" s="217" customFormat="1" ht="15" customHeight="1" x14ac:dyDescent="0.25">
      <c r="A619" s="204" t="s">
        <v>1599</v>
      </c>
      <c r="B619" s="205" t="s">
        <v>1229</v>
      </c>
      <c r="C619" s="204" t="s">
        <v>46</v>
      </c>
      <c r="D619" s="206" t="s">
        <v>46</v>
      </c>
      <c r="E619" s="207">
        <v>84480</v>
      </c>
      <c r="F619" s="221">
        <v>20064</v>
      </c>
      <c r="G619" s="221">
        <v>3520</v>
      </c>
      <c r="H619" s="230">
        <v>24</v>
      </c>
      <c r="I619" s="242"/>
      <c r="L619" s="229"/>
      <c r="M619" s="229"/>
      <c r="N619" s="229"/>
      <c r="O619" s="229"/>
    </row>
    <row r="620" spans="1:15" s="217" customFormat="1" ht="15" customHeight="1" x14ac:dyDescent="0.25">
      <c r="A620" s="204" t="s">
        <v>1600</v>
      </c>
      <c r="B620" s="205" t="s">
        <v>1238</v>
      </c>
      <c r="C620" s="204" t="s">
        <v>46</v>
      </c>
      <c r="D620" s="206" t="s">
        <v>46</v>
      </c>
      <c r="E620" s="207">
        <v>26400</v>
      </c>
      <c r="F620" s="221">
        <v>6270</v>
      </c>
      <c r="G620" s="221">
        <v>1100</v>
      </c>
      <c r="H620" s="230">
        <v>24</v>
      </c>
      <c r="I620" s="242"/>
      <c r="L620" s="229"/>
      <c r="M620" s="229"/>
      <c r="N620" s="229"/>
      <c r="O620" s="229"/>
    </row>
    <row r="621" spans="1:15" s="217" customFormat="1" ht="15" customHeight="1" x14ac:dyDescent="0.25">
      <c r="A621" s="204" t="s">
        <v>1601</v>
      </c>
      <c r="B621" s="205" t="s">
        <v>1239</v>
      </c>
      <c r="C621" s="204" t="s">
        <v>46</v>
      </c>
      <c r="D621" s="206" t="s">
        <v>46</v>
      </c>
      <c r="E621" s="207">
        <v>35280</v>
      </c>
      <c r="F621" s="221">
        <v>8379</v>
      </c>
      <c r="G621" s="221">
        <v>1470</v>
      </c>
      <c r="H621" s="230">
        <v>24</v>
      </c>
      <c r="I621" s="242"/>
      <c r="L621" s="229"/>
      <c r="M621" s="229"/>
      <c r="N621" s="229"/>
      <c r="O621" s="229"/>
    </row>
    <row r="622" spans="1:15" s="217" customFormat="1" ht="15" customHeight="1" x14ac:dyDescent="0.25">
      <c r="A622" s="204"/>
      <c r="B622" s="233"/>
      <c r="C622" s="197"/>
      <c r="D622" s="198"/>
      <c r="E622" s="253"/>
      <c r="F622" s="221"/>
      <c r="G622" s="221"/>
      <c r="H622" s="230"/>
      <c r="I622" s="242"/>
      <c r="L622" s="229"/>
      <c r="M622" s="229"/>
      <c r="N622" s="229"/>
      <c r="O622" s="229"/>
    </row>
    <row r="623" spans="1:15" s="229" customFormat="1" ht="15" customHeight="1" x14ac:dyDescent="0.25">
      <c r="A623" s="240" t="s">
        <v>1602</v>
      </c>
      <c r="B623" s="200" t="s">
        <v>1627</v>
      </c>
      <c r="C623" s="201"/>
      <c r="D623" s="202"/>
      <c r="E623" s="239" t="s">
        <v>604</v>
      </c>
      <c r="F623" s="239" t="s">
        <v>517</v>
      </c>
      <c r="G623" s="239"/>
      <c r="H623" s="216" t="s">
        <v>699</v>
      </c>
      <c r="I623" s="217"/>
      <c r="J623" s="231"/>
    </row>
    <row r="624" spans="1:15" s="229" customFormat="1" ht="15" customHeight="1" x14ac:dyDescent="0.25">
      <c r="A624" s="204" t="s">
        <v>1603</v>
      </c>
      <c r="B624" s="205" t="s">
        <v>1642</v>
      </c>
      <c r="C624" s="204" t="s">
        <v>27</v>
      </c>
      <c r="D624" s="257" t="s">
        <v>27</v>
      </c>
      <c r="E624" s="207">
        <v>11040</v>
      </c>
      <c r="F624" s="221">
        <f>+E624/2*0.95</f>
        <v>5244</v>
      </c>
      <c r="G624" s="221">
        <f t="shared" ref="G624" si="138">E624/H624</f>
        <v>920</v>
      </c>
      <c r="H624" s="230">
        <v>12</v>
      </c>
      <c r="I624" s="217"/>
      <c r="J624" s="231"/>
    </row>
    <row r="625" spans="1:15" s="229" customFormat="1" ht="15" customHeight="1" x14ac:dyDescent="0.25">
      <c r="A625" s="204" t="s">
        <v>1604</v>
      </c>
      <c r="B625" s="205" t="s">
        <v>1241</v>
      </c>
      <c r="C625" s="204" t="s">
        <v>50</v>
      </c>
      <c r="D625" s="206" t="s">
        <v>50</v>
      </c>
      <c r="E625" s="207">
        <v>11160</v>
      </c>
      <c r="F625" s="221">
        <f>+E625/2*0.95</f>
        <v>5301</v>
      </c>
      <c r="G625" s="221">
        <f t="shared" ref="G625" si="139">E625/H625</f>
        <v>620</v>
      </c>
      <c r="H625" s="230">
        <v>18</v>
      </c>
      <c r="J625" s="258"/>
    </row>
    <row r="626" spans="1:15" s="229" customFormat="1" ht="15" customHeight="1" x14ac:dyDescent="0.25">
      <c r="A626" s="204" t="s">
        <v>1605</v>
      </c>
      <c r="B626" s="205" t="s">
        <v>1243</v>
      </c>
      <c r="C626" s="204" t="s">
        <v>50</v>
      </c>
      <c r="D626" s="206" t="s">
        <v>50</v>
      </c>
      <c r="E626" s="207">
        <v>7440</v>
      </c>
      <c r="F626" s="221">
        <f t="shared" ref="F626" si="140">+E626/2*0.95</f>
        <v>3534</v>
      </c>
      <c r="G626" s="221">
        <f t="shared" ref="G626:G627" si="141">E626/H626</f>
        <v>620</v>
      </c>
      <c r="H626" s="230">
        <v>12</v>
      </c>
      <c r="J626" s="258"/>
    </row>
    <row r="627" spans="1:15" s="217" customFormat="1" ht="15" customHeight="1" x14ac:dyDescent="0.25">
      <c r="A627" s="204" t="s">
        <v>1606</v>
      </c>
      <c r="B627" s="205" t="s">
        <v>1245</v>
      </c>
      <c r="C627" s="204" t="s">
        <v>50</v>
      </c>
      <c r="D627" s="206" t="s">
        <v>50</v>
      </c>
      <c r="E627" s="207">
        <v>11160</v>
      </c>
      <c r="F627" s="221">
        <v>5301</v>
      </c>
      <c r="G627" s="221">
        <f t="shared" si="141"/>
        <v>620</v>
      </c>
      <c r="H627" s="230">
        <v>18</v>
      </c>
      <c r="I627" s="229"/>
      <c r="J627" s="258"/>
      <c r="K627" s="229"/>
      <c r="L627" s="229"/>
      <c r="M627" s="229"/>
      <c r="N627" s="229"/>
      <c r="O627" s="229"/>
    </row>
    <row r="628" spans="1:15" s="217" customFormat="1" x14ac:dyDescent="0.25">
      <c r="A628" s="204" t="s">
        <v>1607</v>
      </c>
      <c r="B628" s="205" t="s">
        <v>78</v>
      </c>
      <c r="C628" s="204" t="s">
        <v>59</v>
      </c>
      <c r="D628" s="257" t="s">
        <v>59</v>
      </c>
      <c r="E628" s="207">
        <v>6000</v>
      </c>
      <c r="F628" s="221">
        <f t="shared" ref="F628:F634" si="142">E628/H628</f>
        <v>500</v>
      </c>
      <c r="G628" s="224"/>
      <c r="H628" s="225">
        <v>12</v>
      </c>
      <c r="J628" s="231"/>
      <c r="K628" s="229"/>
      <c r="L628" s="229"/>
      <c r="M628" s="229"/>
      <c r="N628" s="229"/>
      <c r="O628" s="229"/>
    </row>
    <row r="629" spans="1:15" s="217" customFormat="1" ht="15" customHeight="1" x14ac:dyDescent="0.25">
      <c r="A629" s="204" t="s">
        <v>1608</v>
      </c>
      <c r="B629" s="233" t="s">
        <v>706</v>
      </c>
      <c r="C629" s="204" t="s">
        <v>52</v>
      </c>
      <c r="D629" s="257" t="s">
        <v>52</v>
      </c>
      <c r="E629" s="207">
        <v>17820</v>
      </c>
      <c r="F629" s="221">
        <f t="shared" si="142"/>
        <v>1485</v>
      </c>
      <c r="G629" s="221"/>
      <c r="H629" s="225">
        <v>12</v>
      </c>
      <c r="J629" s="231"/>
      <c r="K629" s="229"/>
      <c r="L629" s="229"/>
      <c r="M629" s="229"/>
      <c r="N629" s="229"/>
      <c r="O629" s="229"/>
    </row>
    <row r="630" spans="1:15" s="217" customFormat="1" ht="15" customHeight="1" x14ac:dyDescent="0.25">
      <c r="A630" s="204" t="s">
        <v>1609</v>
      </c>
      <c r="B630" s="205" t="s">
        <v>708</v>
      </c>
      <c r="C630" s="204" t="s">
        <v>707</v>
      </c>
      <c r="D630" s="257" t="s">
        <v>707</v>
      </c>
      <c r="E630" s="207">
        <v>7800</v>
      </c>
      <c r="F630" s="221">
        <f t="shared" si="142"/>
        <v>650</v>
      </c>
      <c r="G630" s="221"/>
      <c r="H630" s="225">
        <v>12</v>
      </c>
      <c r="J630" s="231"/>
      <c r="K630" s="229"/>
      <c r="L630" s="229"/>
      <c r="M630" s="229"/>
      <c r="N630" s="229"/>
      <c r="O630" s="229"/>
    </row>
    <row r="631" spans="1:15" s="217" customFormat="1" ht="15" customHeight="1" x14ac:dyDescent="0.25">
      <c r="A631" s="204" t="s">
        <v>1610</v>
      </c>
      <c r="B631" s="205" t="s">
        <v>709</v>
      </c>
      <c r="C631" s="204" t="s">
        <v>707</v>
      </c>
      <c r="D631" s="257" t="s">
        <v>707</v>
      </c>
      <c r="E631" s="207">
        <v>7200</v>
      </c>
      <c r="F631" s="221">
        <f t="shared" si="142"/>
        <v>600</v>
      </c>
      <c r="G631" s="221"/>
      <c r="H631" s="225">
        <v>12</v>
      </c>
      <c r="J631" s="231"/>
      <c r="K631" s="229"/>
      <c r="L631" s="229"/>
      <c r="M631" s="229"/>
      <c r="N631" s="229"/>
      <c r="O631" s="229"/>
    </row>
    <row r="632" spans="1:15" s="217" customFormat="1" ht="15" customHeight="1" x14ac:dyDescent="0.25">
      <c r="A632" s="204" t="s">
        <v>1611</v>
      </c>
      <c r="B632" s="205" t="s">
        <v>1249</v>
      </c>
      <c r="C632" s="204" t="s">
        <v>707</v>
      </c>
      <c r="D632" s="257" t="s">
        <v>707</v>
      </c>
      <c r="E632" s="207">
        <v>6600</v>
      </c>
      <c r="F632" s="221">
        <f t="shared" ref="F632" si="143">+E632/2*0.95</f>
        <v>3135</v>
      </c>
      <c r="G632" s="221">
        <f t="shared" ref="G632" si="144">E632/H632</f>
        <v>550</v>
      </c>
      <c r="H632" s="230">
        <v>12</v>
      </c>
      <c r="J632" s="231"/>
      <c r="K632" s="229"/>
      <c r="L632" s="229"/>
      <c r="M632" s="229"/>
      <c r="N632" s="229"/>
      <c r="O632" s="229"/>
    </row>
    <row r="633" spans="1:15" s="217" customFormat="1" x14ac:dyDescent="0.25">
      <c r="A633" s="204" t="s">
        <v>1612</v>
      </c>
      <c r="B633" s="233" t="s">
        <v>902</v>
      </c>
      <c r="C633" s="204" t="s">
        <v>39</v>
      </c>
      <c r="D633" s="257" t="s">
        <v>39</v>
      </c>
      <c r="E633" s="207">
        <v>9360</v>
      </c>
      <c r="F633" s="221">
        <f t="shared" si="142"/>
        <v>780</v>
      </c>
      <c r="G633" s="221"/>
      <c r="H633" s="225">
        <v>12</v>
      </c>
      <c r="J633" s="231"/>
      <c r="K633" s="229"/>
      <c r="L633" s="229"/>
    </row>
    <row r="634" spans="1:15" s="217" customFormat="1" x14ac:dyDescent="0.25">
      <c r="A634" s="132" t="s">
        <v>1645</v>
      </c>
      <c r="B634" s="133" t="s">
        <v>1644</v>
      </c>
      <c r="C634" s="132" t="s">
        <v>48</v>
      </c>
      <c r="D634" s="289" t="s">
        <v>48</v>
      </c>
      <c r="E634" s="212">
        <v>7200</v>
      </c>
      <c r="F634" s="290">
        <f t="shared" si="142"/>
        <v>600</v>
      </c>
      <c r="G634" s="290"/>
      <c r="H634" s="291">
        <v>12</v>
      </c>
      <c r="J634" s="231"/>
      <c r="K634" s="229"/>
      <c r="L634" s="229"/>
    </row>
    <row r="635" spans="1:15" s="22" customFormat="1" x14ac:dyDescent="0.25">
      <c r="A635" s="23"/>
      <c r="B635" s="3"/>
      <c r="C635" s="27"/>
      <c r="D635" s="87"/>
      <c r="E635" s="28"/>
      <c r="F635" s="30"/>
      <c r="G635" s="30"/>
      <c r="H635" s="30"/>
      <c r="I635" s="46"/>
      <c r="J635" s="93"/>
      <c r="K635" s="26"/>
      <c r="L635" s="26"/>
    </row>
    <row r="636" spans="1:15" s="229" customFormat="1" ht="15" customHeight="1" x14ac:dyDescent="0.25">
      <c r="A636" s="240" t="s">
        <v>1629</v>
      </c>
      <c r="B636" s="200" t="s">
        <v>1628</v>
      </c>
      <c r="C636" s="201"/>
      <c r="D636" s="202"/>
      <c r="E636" s="239" t="s">
        <v>604</v>
      </c>
      <c r="F636" s="239" t="s">
        <v>517</v>
      </c>
      <c r="G636" s="239"/>
      <c r="H636" s="216" t="s">
        <v>699</v>
      </c>
      <c r="I636" s="217"/>
      <c r="J636" s="231"/>
    </row>
    <row r="637" spans="1:15" s="229" customFormat="1" ht="15" customHeight="1" x14ac:dyDescent="0.25">
      <c r="A637" s="204" t="s">
        <v>1630</v>
      </c>
      <c r="B637" s="205" t="s">
        <v>1643</v>
      </c>
      <c r="C637" s="204" t="s">
        <v>27</v>
      </c>
      <c r="D637" s="257" t="s">
        <v>27</v>
      </c>
      <c r="E637" s="207">
        <v>11040</v>
      </c>
      <c r="F637" s="221">
        <f>+E637/2*0.95</f>
        <v>5244</v>
      </c>
      <c r="G637" s="221">
        <f t="shared" ref="G637:G640" si="145">E637/H637</f>
        <v>920</v>
      </c>
      <c r="H637" s="230">
        <v>12</v>
      </c>
      <c r="I637" s="217"/>
      <c r="J637" s="231"/>
    </row>
    <row r="638" spans="1:15" s="229" customFormat="1" ht="15" customHeight="1" x14ac:dyDescent="0.25">
      <c r="A638" s="204" t="s">
        <v>1631</v>
      </c>
      <c r="B638" s="205" t="s">
        <v>1240</v>
      </c>
      <c r="C638" s="204" t="s">
        <v>50</v>
      </c>
      <c r="D638" s="206" t="s">
        <v>50</v>
      </c>
      <c r="E638" s="207">
        <v>11610</v>
      </c>
      <c r="F638" s="221">
        <f>+E638/2*0.95</f>
        <v>5514.75</v>
      </c>
      <c r="G638" s="221">
        <f t="shared" si="145"/>
        <v>645</v>
      </c>
      <c r="H638" s="230">
        <v>18</v>
      </c>
      <c r="J638" s="258"/>
    </row>
    <row r="639" spans="1:15" s="229" customFormat="1" ht="15" customHeight="1" x14ac:dyDescent="0.25">
      <c r="A639" s="204" t="s">
        <v>1632</v>
      </c>
      <c r="B639" s="205" t="s">
        <v>1242</v>
      </c>
      <c r="C639" s="204" t="s">
        <v>50</v>
      </c>
      <c r="D639" s="206" t="s">
        <v>50</v>
      </c>
      <c r="E639" s="207">
        <v>7740</v>
      </c>
      <c r="F639" s="221">
        <f t="shared" ref="F639" si="146">+E639/2*0.95</f>
        <v>3676.5</v>
      </c>
      <c r="G639" s="221">
        <f t="shared" si="145"/>
        <v>645</v>
      </c>
      <c r="H639" s="230">
        <v>12</v>
      </c>
      <c r="J639" s="258"/>
    </row>
    <row r="640" spans="1:15" s="217" customFormat="1" ht="15" customHeight="1" x14ac:dyDescent="0.25">
      <c r="A640" s="204" t="s">
        <v>1633</v>
      </c>
      <c r="B640" s="205" t="s">
        <v>1244</v>
      </c>
      <c r="C640" s="204" t="s">
        <v>50</v>
      </c>
      <c r="D640" s="206" t="s">
        <v>50</v>
      </c>
      <c r="E640" s="207">
        <v>11610</v>
      </c>
      <c r="F640" s="221">
        <f>+E640/2*0.95</f>
        <v>5514.75</v>
      </c>
      <c r="G640" s="221">
        <f t="shared" si="145"/>
        <v>645</v>
      </c>
      <c r="H640" s="230">
        <v>18</v>
      </c>
      <c r="I640" s="229"/>
      <c r="J640" s="258"/>
      <c r="K640" s="229"/>
      <c r="L640" s="229"/>
      <c r="M640" s="229"/>
      <c r="N640" s="229"/>
      <c r="O640" s="229"/>
    </row>
    <row r="641" spans="1:15" s="217" customFormat="1" x14ac:dyDescent="0.25">
      <c r="A641" s="204" t="s">
        <v>1634</v>
      </c>
      <c r="B641" s="205" t="s">
        <v>78</v>
      </c>
      <c r="C641" s="204" t="s">
        <v>59</v>
      </c>
      <c r="D641" s="257" t="s">
        <v>59</v>
      </c>
      <c r="E641" s="207">
        <v>6000</v>
      </c>
      <c r="F641" s="221">
        <f t="shared" ref="F641:F644" si="147">E641/H641</f>
        <v>500</v>
      </c>
      <c r="G641" s="224"/>
      <c r="H641" s="225">
        <v>12</v>
      </c>
      <c r="J641" s="231"/>
      <c r="K641" s="229"/>
      <c r="L641" s="229"/>
      <c r="M641" s="229"/>
      <c r="N641" s="229"/>
      <c r="O641" s="229"/>
    </row>
    <row r="642" spans="1:15" s="217" customFormat="1" ht="15" customHeight="1" x14ac:dyDescent="0.25">
      <c r="A642" s="204" t="s">
        <v>1635</v>
      </c>
      <c r="B642" s="233" t="s">
        <v>706</v>
      </c>
      <c r="C642" s="204" t="s">
        <v>52</v>
      </c>
      <c r="D642" s="257" t="s">
        <v>52</v>
      </c>
      <c r="E642" s="207">
        <v>17820</v>
      </c>
      <c r="F642" s="221">
        <f t="shared" si="147"/>
        <v>1485</v>
      </c>
      <c r="G642" s="221"/>
      <c r="H642" s="225">
        <v>12</v>
      </c>
      <c r="J642" s="231"/>
      <c r="K642" s="229"/>
      <c r="L642" s="229"/>
      <c r="M642" s="229"/>
      <c r="N642" s="229"/>
      <c r="O642" s="229"/>
    </row>
    <row r="643" spans="1:15" s="217" customFormat="1" ht="15" customHeight="1" x14ac:dyDescent="0.25">
      <c r="A643" s="204" t="s">
        <v>1636</v>
      </c>
      <c r="B643" s="205" t="s">
        <v>708</v>
      </c>
      <c r="C643" s="204" t="s">
        <v>707</v>
      </c>
      <c r="D643" s="257" t="s">
        <v>707</v>
      </c>
      <c r="E643" s="207">
        <v>7800</v>
      </c>
      <c r="F643" s="221">
        <f t="shared" si="147"/>
        <v>650</v>
      </c>
      <c r="G643" s="221"/>
      <c r="H643" s="225">
        <v>12</v>
      </c>
      <c r="J643" s="231"/>
      <c r="K643" s="229"/>
      <c r="L643" s="229"/>
      <c r="M643" s="229"/>
      <c r="N643" s="229"/>
      <c r="O643" s="229"/>
    </row>
    <row r="644" spans="1:15" s="217" customFormat="1" ht="15" customHeight="1" x14ac:dyDescent="0.25">
      <c r="A644" s="204" t="s">
        <v>1637</v>
      </c>
      <c r="B644" s="205" t="s">
        <v>709</v>
      </c>
      <c r="C644" s="204" t="s">
        <v>707</v>
      </c>
      <c r="D644" s="257" t="s">
        <v>707</v>
      </c>
      <c r="E644" s="207">
        <v>7200</v>
      </c>
      <c r="F644" s="221">
        <f t="shared" si="147"/>
        <v>600</v>
      </c>
      <c r="G644" s="221"/>
      <c r="H644" s="225">
        <v>12</v>
      </c>
      <c r="J644" s="231"/>
      <c r="K644" s="229"/>
      <c r="L644" s="229"/>
      <c r="M644" s="229"/>
      <c r="N644" s="229"/>
      <c r="O644" s="229"/>
    </row>
    <row r="645" spans="1:15" s="217" customFormat="1" ht="15" customHeight="1" x14ac:dyDescent="0.25">
      <c r="A645" s="204" t="s">
        <v>1638</v>
      </c>
      <c r="B645" s="205" t="s">
        <v>1246</v>
      </c>
      <c r="C645" s="204" t="s">
        <v>707</v>
      </c>
      <c r="D645" s="257" t="s">
        <v>707</v>
      </c>
      <c r="E645" s="207">
        <v>11040</v>
      </c>
      <c r="F645" s="221">
        <f t="shared" ref="F645:F647" si="148">+E645/2*0.95</f>
        <v>5244</v>
      </c>
      <c r="G645" s="221">
        <f t="shared" ref="G645:G647" si="149">E645/H645</f>
        <v>920</v>
      </c>
      <c r="H645" s="230">
        <v>12</v>
      </c>
      <c r="J645" s="231"/>
      <c r="K645" s="229"/>
      <c r="L645" s="229"/>
      <c r="M645" s="229"/>
      <c r="N645" s="229"/>
      <c r="O645" s="229"/>
    </row>
    <row r="646" spans="1:15" s="217" customFormat="1" x14ac:dyDescent="0.25">
      <c r="A646" s="204" t="s">
        <v>1639</v>
      </c>
      <c r="B646" s="205" t="s">
        <v>1247</v>
      </c>
      <c r="C646" s="204" t="s">
        <v>707</v>
      </c>
      <c r="D646" s="257" t="s">
        <v>707</v>
      </c>
      <c r="E646" s="207">
        <v>9000</v>
      </c>
      <c r="F646" s="221">
        <f t="shared" si="148"/>
        <v>4275</v>
      </c>
      <c r="G646" s="221">
        <f t="shared" si="149"/>
        <v>750</v>
      </c>
      <c r="H646" s="230">
        <v>12</v>
      </c>
      <c r="J646" s="231"/>
      <c r="K646" s="229"/>
      <c r="L646" s="229"/>
      <c r="M646" s="229"/>
      <c r="N646" s="229"/>
      <c r="O646" s="229"/>
    </row>
    <row r="647" spans="1:15" s="217" customFormat="1" ht="15" customHeight="1" x14ac:dyDescent="0.25">
      <c r="A647" s="204" t="s">
        <v>1640</v>
      </c>
      <c r="B647" s="205" t="s">
        <v>1248</v>
      </c>
      <c r="C647" s="204" t="s">
        <v>707</v>
      </c>
      <c r="D647" s="257" t="s">
        <v>707</v>
      </c>
      <c r="E647" s="207">
        <v>6900</v>
      </c>
      <c r="F647" s="221">
        <f t="shared" si="148"/>
        <v>3277.5</v>
      </c>
      <c r="G647" s="221">
        <f t="shared" si="149"/>
        <v>575</v>
      </c>
      <c r="H647" s="230">
        <v>12</v>
      </c>
      <c r="J647" s="231"/>
      <c r="K647" s="229"/>
      <c r="L647" s="229"/>
      <c r="M647" s="229"/>
      <c r="N647" s="229"/>
      <c r="O647" s="229"/>
    </row>
    <row r="648" spans="1:15" s="217" customFormat="1" x14ac:dyDescent="0.25">
      <c r="A648" s="204" t="s">
        <v>1641</v>
      </c>
      <c r="B648" s="233" t="s">
        <v>902</v>
      </c>
      <c r="C648" s="204" t="s">
        <v>39</v>
      </c>
      <c r="D648" s="257" t="s">
        <v>39</v>
      </c>
      <c r="E648" s="207">
        <v>9360</v>
      </c>
      <c r="F648" s="221">
        <f t="shared" ref="F648:F649" si="150">E648/H648</f>
        <v>780</v>
      </c>
      <c r="G648" s="221"/>
      <c r="H648" s="225">
        <v>12</v>
      </c>
      <c r="J648" s="231"/>
      <c r="K648" s="229"/>
      <c r="L648" s="229"/>
    </row>
    <row r="649" spans="1:15" s="217" customFormat="1" x14ac:dyDescent="0.25">
      <c r="A649" s="132" t="s">
        <v>1646</v>
      </c>
      <c r="B649" s="133" t="s">
        <v>1644</v>
      </c>
      <c r="C649" s="132" t="s">
        <v>48</v>
      </c>
      <c r="D649" s="289" t="s">
        <v>48</v>
      </c>
      <c r="E649" s="212">
        <v>7560</v>
      </c>
      <c r="F649" s="290">
        <f t="shared" si="150"/>
        <v>630</v>
      </c>
      <c r="G649" s="290"/>
      <c r="H649" s="291">
        <v>12</v>
      </c>
      <c r="J649" s="231"/>
      <c r="K649" s="229"/>
      <c r="L649" s="229"/>
    </row>
    <row r="650" spans="1:15" s="217" customFormat="1" x14ac:dyDescent="0.25">
      <c r="A650" s="204"/>
      <c r="B650" s="287"/>
      <c r="C650" s="197"/>
      <c r="D650" s="288"/>
      <c r="E650" s="199"/>
      <c r="F650" s="221"/>
      <c r="G650" s="221"/>
      <c r="H650" s="225"/>
      <c r="J650" s="231"/>
      <c r="K650" s="229"/>
      <c r="L650" s="229"/>
    </row>
    <row r="651" spans="1:15" s="20" customFormat="1" x14ac:dyDescent="0.25">
      <c r="A651" s="16">
        <v>3</v>
      </c>
      <c r="B651" s="60" t="s">
        <v>344</v>
      </c>
      <c r="C651" s="27"/>
      <c r="D651" s="42"/>
      <c r="E651" s="28"/>
      <c r="F651" s="10"/>
      <c r="G651" s="10"/>
      <c r="H651" s="10"/>
      <c r="I651" s="10"/>
      <c r="J651" s="93"/>
      <c r="K651" s="26"/>
      <c r="L651" s="26"/>
      <c r="M651" s="26"/>
      <c r="N651" s="26"/>
      <c r="O651" s="26"/>
    </row>
    <row r="652" spans="1:15" s="20" customFormat="1" x14ac:dyDescent="0.25">
      <c r="A652" s="16" t="s">
        <v>936</v>
      </c>
      <c r="B652" s="100" t="s">
        <v>345</v>
      </c>
      <c r="C652" s="101"/>
      <c r="D652" s="102"/>
      <c r="E652" s="99"/>
      <c r="F652" s="10"/>
      <c r="G652" s="10"/>
      <c r="H652" s="10"/>
      <c r="I652" s="10"/>
      <c r="J652" s="93"/>
      <c r="K652" s="26"/>
      <c r="L652" s="26"/>
      <c r="M652" s="26"/>
      <c r="N652" s="26"/>
      <c r="O652" s="26"/>
    </row>
    <row r="653" spans="1:15" s="20" customFormat="1" x14ac:dyDescent="0.25">
      <c r="A653" s="23" t="s">
        <v>108</v>
      </c>
      <c r="B653" s="55" t="s">
        <v>104</v>
      </c>
      <c r="C653" s="23" t="s">
        <v>105</v>
      </c>
      <c r="D653" s="21" t="s">
        <v>7</v>
      </c>
      <c r="E653" s="127">
        <v>6800</v>
      </c>
      <c r="F653" s="4"/>
      <c r="G653" s="4"/>
      <c r="H653" s="4"/>
      <c r="I653" s="30"/>
      <c r="J653" s="95"/>
      <c r="K653" s="26"/>
      <c r="L653" s="26"/>
      <c r="M653" s="26"/>
      <c r="N653" s="26"/>
      <c r="O653" s="26"/>
    </row>
    <row r="654" spans="1:15" s="20" customFormat="1" x14ac:dyDescent="0.25">
      <c r="A654" s="23" t="s">
        <v>111</v>
      </c>
      <c r="B654" s="55" t="s">
        <v>106</v>
      </c>
      <c r="C654" s="23" t="s">
        <v>105</v>
      </c>
      <c r="D654" s="21" t="s">
        <v>7</v>
      </c>
      <c r="E654" s="127">
        <v>6936</v>
      </c>
      <c r="F654" s="4"/>
      <c r="G654" s="4"/>
      <c r="H654" s="36"/>
      <c r="I654" s="30"/>
      <c r="J654" s="95"/>
      <c r="K654" s="26"/>
      <c r="L654" s="26"/>
      <c r="M654" s="26"/>
      <c r="N654" s="26"/>
      <c r="O654" s="26"/>
    </row>
    <row r="655" spans="1:15" s="20" customFormat="1" x14ac:dyDescent="0.25">
      <c r="A655" s="23" t="s">
        <v>112</v>
      </c>
      <c r="B655" s="55" t="s">
        <v>107</v>
      </c>
      <c r="C655" s="23" t="s">
        <v>105</v>
      </c>
      <c r="D655" s="21" t="s">
        <v>7</v>
      </c>
      <c r="E655" s="127">
        <v>7140</v>
      </c>
      <c r="F655" s="4"/>
      <c r="G655" s="36"/>
      <c r="H655" s="4"/>
      <c r="I655" s="30"/>
      <c r="J655" s="95"/>
      <c r="K655" s="26"/>
      <c r="L655" s="26"/>
      <c r="M655" s="26"/>
      <c r="N655" s="26"/>
      <c r="O655" s="26"/>
    </row>
    <row r="656" spans="1:15" s="20" customFormat="1" ht="15" customHeight="1" x14ac:dyDescent="0.25">
      <c r="A656" s="16" t="s">
        <v>937</v>
      </c>
      <c r="B656" s="129" t="s">
        <v>346</v>
      </c>
      <c r="C656" s="130"/>
      <c r="D656" s="131"/>
      <c r="E656" s="128"/>
      <c r="F656" s="10"/>
      <c r="G656" s="10"/>
      <c r="H656" s="10"/>
      <c r="I656" s="10"/>
      <c r="J656" s="94"/>
      <c r="K656" s="26"/>
      <c r="L656" s="26"/>
      <c r="M656" s="26"/>
      <c r="N656" s="26"/>
      <c r="O656" s="26"/>
    </row>
    <row r="657" spans="1:15" s="20" customFormat="1" ht="15" customHeight="1" x14ac:dyDescent="0.25">
      <c r="A657" s="23" t="s">
        <v>347</v>
      </c>
      <c r="B657" s="55" t="s">
        <v>104</v>
      </c>
      <c r="C657" s="23" t="s">
        <v>50</v>
      </c>
      <c r="D657" s="21" t="s">
        <v>50</v>
      </c>
      <c r="E657" s="127">
        <v>1280</v>
      </c>
      <c r="F657" s="4"/>
      <c r="G657" s="35"/>
      <c r="H657" s="4"/>
      <c r="I657" s="30"/>
      <c r="J657" s="95"/>
      <c r="K657" s="26"/>
      <c r="L657" s="26"/>
      <c r="M657" s="26"/>
      <c r="N657" s="26"/>
      <c r="O657" s="26"/>
    </row>
    <row r="658" spans="1:15" s="20" customFormat="1" ht="15" customHeight="1" x14ac:dyDescent="0.25">
      <c r="A658" s="23" t="s">
        <v>348</v>
      </c>
      <c r="B658" s="55" t="s">
        <v>106</v>
      </c>
      <c r="C658" s="23" t="s">
        <v>50</v>
      </c>
      <c r="D658" s="21" t="s">
        <v>50</v>
      </c>
      <c r="E658" s="127">
        <v>1410</v>
      </c>
      <c r="F658" s="4">
        <f>+E658/2</f>
        <v>705</v>
      </c>
      <c r="G658" s="35"/>
      <c r="H658" s="4"/>
      <c r="I658" s="30"/>
      <c r="J658" s="95"/>
      <c r="K658" s="26"/>
      <c r="L658" s="26"/>
      <c r="M658" s="26"/>
      <c r="N658" s="26"/>
      <c r="O658" s="26"/>
    </row>
    <row r="659" spans="1:15" ht="15" customHeight="1" x14ac:dyDescent="0.25">
      <c r="A659" s="11"/>
      <c r="B659" s="17"/>
      <c r="C659" s="1"/>
      <c r="D659" s="38"/>
      <c r="E659" s="30"/>
      <c r="F659" s="24"/>
      <c r="G659" s="24"/>
      <c r="H659" s="67"/>
      <c r="I659" s="57"/>
      <c r="J659" s="94"/>
    </row>
    <row r="660" spans="1:15" s="20" customFormat="1" ht="15" customHeight="1" x14ac:dyDescent="0.25">
      <c r="A660" s="16">
        <v>4</v>
      </c>
      <c r="B660" s="60" t="s">
        <v>638</v>
      </c>
      <c r="C660" s="27"/>
      <c r="D660" s="42"/>
      <c r="E660" s="292"/>
      <c r="F660" s="292"/>
      <c r="G660" s="24"/>
      <c r="H660" s="24"/>
      <c r="I660" s="24"/>
      <c r="J660" s="94"/>
      <c r="K660" s="26"/>
      <c r="L660" s="26"/>
      <c r="M660" s="26"/>
      <c r="N660" s="26"/>
      <c r="O660" s="26"/>
    </row>
    <row r="661" spans="1:15" s="20" customFormat="1" ht="15" customHeight="1" x14ac:dyDescent="0.25">
      <c r="A661" s="16" t="s">
        <v>938</v>
      </c>
      <c r="B661" s="48" t="s">
        <v>849</v>
      </c>
      <c r="C661" s="49"/>
      <c r="D661" s="50"/>
      <c r="E661" s="293"/>
      <c r="F661" s="293"/>
      <c r="G661" s="10"/>
      <c r="H661" s="10"/>
      <c r="I661" s="10"/>
      <c r="J661" s="94"/>
      <c r="K661" s="26"/>
      <c r="L661" s="26"/>
      <c r="M661" s="26"/>
      <c r="N661" s="26"/>
      <c r="O661" s="26"/>
    </row>
    <row r="662" spans="1:15" s="20" customFormat="1" ht="15" customHeight="1" x14ac:dyDescent="0.25">
      <c r="A662" s="23" t="s">
        <v>115</v>
      </c>
      <c r="B662" s="53" t="s">
        <v>379</v>
      </c>
      <c r="C662" s="23" t="s">
        <v>27</v>
      </c>
      <c r="D662" s="21" t="s">
        <v>67</v>
      </c>
      <c r="E662" s="127">
        <v>3950</v>
      </c>
      <c r="F662" s="32"/>
      <c r="G662" s="24"/>
      <c r="H662" s="30"/>
      <c r="I662" s="95"/>
      <c r="J662" s="94"/>
      <c r="K662" s="26"/>
      <c r="L662" s="26"/>
      <c r="M662" s="26"/>
      <c r="N662" s="26"/>
      <c r="O662" s="26"/>
    </row>
    <row r="663" spans="1:15" s="20" customFormat="1" ht="15" customHeight="1" x14ac:dyDescent="0.25">
      <c r="A663" s="23" t="s">
        <v>117</v>
      </c>
      <c r="B663" s="53" t="s">
        <v>380</v>
      </c>
      <c r="C663" s="23" t="s">
        <v>27</v>
      </c>
      <c r="D663" s="21" t="s">
        <v>67</v>
      </c>
      <c r="E663" s="127">
        <v>1320</v>
      </c>
      <c r="F663" s="32"/>
      <c r="G663" s="24"/>
      <c r="H663" s="30"/>
      <c r="I663" s="95"/>
      <c r="J663" s="94"/>
      <c r="K663" s="26"/>
      <c r="L663" s="26"/>
      <c r="M663" s="26"/>
      <c r="N663" s="26"/>
      <c r="O663" s="26"/>
    </row>
    <row r="664" spans="1:15" s="20" customFormat="1" ht="15" customHeight="1" x14ac:dyDescent="0.25">
      <c r="A664" s="23" t="s">
        <v>384</v>
      </c>
      <c r="B664" s="53" t="s">
        <v>536</v>
      </c>
      <c r="C664" s="23" t="s">
        <v>27</v>
      </c>
      <c r="D664" s="21" t="s">
        <v>67</v>
      </c>
      <c r="E664" s="127">
        <v>1025</v>
      </c>
      <c r="F664" s="32"/>
      <c r="G664" s="24"/>
      <c r="H664" s="30"/>
      <c r="I664" s="95"/>
      <c r="J664" s="94"/>
      <c r="K664" s="26"/>
      <c r="L664" s="26"/>
      <c r="M664" s="26"/>
      <c r="N664" s="26"/>
      <c r="O664" s="26"/>
    </row>
    <row r="665" spans="1:15" s="20" customFormat="1" ht="15" customHeight="1" x14ac:dyDescent="0.25">
      <c r="A665" s="23" t="s">
        <v>385</v>
      </c>
      <c r="B665" s="53" t="s">
        <v>381</v>
      </c>
      <c r="C665" s="23" t="s">
        <v>358</v>
      </c>
      <c r="D665" s="21" t="s">
        <v>544</v>
      </c>
      <c r="E665" s="127">
        <v>2750</v>
      </c>
      <c r="F665" s="32"/>
      <c r="G665" s="24"/>
      <c r="H665" s="30"/>
      <c r="I665" s="95"/>
      <c r="J665" s="94"/>
      <c r="K665" s="26"/>
      <c r="L665" s="26"/>
      <c r="M665" s="26"/>
      <c r="N665" s="26"/>
      <c r="O665" s="26"/>
    </row>
    <row r="666" spans="1:15" s="20" customFormat="1" x14ac:dyDescent="0.25">
      <c r="A666" s="23" t="s">
        <v>386</v>
      </c>
      <c r="B666" s="53" t="s">
        <v>382</v>
      </c>
      <c r="C666" s="23" t="s">
        <v>358</v>
      </c>
      <c r="D666" s="21" t="s">
        <v>544</v>
      </c>
      <c r="E666" s="127">
        <v>2050</v>
      </c>
      <c r="F666" s="32"/>
      <c r="G666" s="24"/>
      <c r="H666" s="30"/>
      <c r="I666" s="95"/>
      <c r="J666" s="94"/>
      <c r="K666" s="26"/>
      <c r="L666" s="26"/>
      <c r="M666" s="26"/>
      <c r="N666" s="26"/>
      <c r="O666" s="26"/>
    </row>
    <row r="667" spans="1:15" s="20" customFormat="1" ht="15" customHeight="1" x14ac:dyDescent="0.25">
      <c r="A667" s="23" t="s">
        <v>387</v>
      </c>
      <c r="B667" s="53" t="s">
        <v>543</v>
      </c>
      <c r="C667" s="23" t="s">
        <v>109</v>
      </c>
      <c r="D667" s="21" t="s">
        <v>110</v>
      </c>
      <c r="E667" s="127">
        <v>3950</v>
      </c>
      <c r="F667" s="32"/>
      <c r="G667" s="24"/>
      <c r="H667" s="30"/>
      <c r="I667" s="95"/>
      <c r="J667" s="94"/>
      <c r="K667" s="26"/>
      <c r="L667" s="26"/>
      <c r="M667" s="26"/>
      <c r="N667" s="26"/>
      <c r="O667" s="26"/>
    </row>
    <row r="668" spans="1:15" s="20" customFormat="1" ht="15" customHeight="1" x14ac:dyDescent="0.25">
      <c r="A668" s="23" t="s">
        <v>388</v>
      </c>
      <c r="B668" s="53" t="s">
        <v>634</v>
      </c>
      <c r="C668" s="23" t="s">
        <v>27</v>
      </c>
      <c r="D668" s="21" t="s">
        <v>27</v>
      </c>
      <c r="E668" s="127">
        <v>1550</v>
      </c>
      <c r="F668" s="32"/>
      <c r="G668" s="24"/>
      <c r="H668" s="30"/>
      <c r="I668" s="95"/>
      <c r="J668" s="94"/>
      <c r="K668" s="26"/>
      <c r="L668" s="26"/>
      <c r="M668" s="26"/>
      <c r="N668" s="26"/>
      <c r="O668" s="26"/>
    </row>
    <row r="669" spans="1:15" s="20" customFormat="1" ht="15" customHeight="1" x14ac:dyDescent="0.25">
      <c r="A669" s="23" t="s">
        <v>677</v>
      </c>
      <c r="B669" s="53" t="s">
        <v>635</v>
      </c>
      <c r="C669" s="23" t="s">
        <v>27</v>
      </c>
      <c r="D669" s="21" t="s">
        <v>27</v>
      </c>
      <c r="E669" s="127">
        <v>1000</v>
      </c>
      <c r="F669" s="32"/>
      <c r="G669" s="24"/>
      <c r="H669" s="30"/>
      <c r="I669" s="95"/>
      <c r="J669" s="94"/>
      <c r="K669" s="26"/>
      <c r="L669" s="26"/>
      <c r="M669" s="26"/>
      <c r="N669" s="26"/>
      <c r="O669" s="26"/>
    </row>
    <row r="670" spans="1:15" s="20" customFormat="1" ht="15" customHeight="1" x14ac:dyDescent="0.25">
      <c r="A670" s="23" t="s">
        <v>678</v>
      </c>
      <c r="B670" s="53" t="s">
        <v>636</v>
      </c>
      <c r="C670" s="23" t="s">
        <v>27</v>
      </c>
      <c r="D670" s="21" t="s">
        <v>27</v>
      </c>
      <c r="E670" s="127">
        <v>1800</v>
      </c>
      <c r="F670" s="32"/>
      <c r="G670" s="24"/>
      <c r="H670" s="30"/>
      <c r="I670" s="95"/>
      <c r="J670" s="94"/>
      <c r="K670" s="26"/>
      <c r="L670" s="26"/>
      <c r="M670" s="26"/>
      <c r="N670" s="26"/>
      <c r="O670" s="26"/>
    </row>
    <row r="671" spans="1:15" s="20" customFormat="1" ht="15" customHeight="1" x14ac:dyDescent="0.25">
      <c r="A671" s="23" t="s">
        <v>679</v>
      </c>
      <c r="B671" s="53" t="s">
        <v>637</v>
      </c>
      <c r="C671" s="23" t="s">
        <v>27</v>
      </c>
      <c r="D671" s="21" t="s">
        <v>27</v>
      </c>
      <c r="E671" s="127">
        <v>2400</v>
      </c>
      <c r="F671" s="32"/>
      <c r="G671" s="24"/>
      <c r="H671" s="30"/>
      <c r="I671" s="95"/>
      <c r="J671" s="94"/>
      <c r="K671" s="26"/>
      <c r="L671" s="26"/>
      <c r="M671" s="26"/>
      <c r="N671" s="26"/>
      <c r="O671" s="26"/>
    </row>
    <row r="672" spans="1:15" s="20" customFormat="1" ht="15" customHeight="1" x14ac:dyDescent="0.25">
      <c r="A672" s="16" t="s">
        <v>939</v>
      </c>
      <c r="B672" s="129" t="s">
        <v>639</v>
      </c>
      <c r="C672" s="130"/>
      <c r="D672" s="131"/>
      <c r="E672" s="293"/>
      <c r="F672" s="293"/>
      <c r="G672" s="10"/>
      <c r="H672" s="10"/>
      <c r="I672" s="10"/>
      <c r="J672" s="94"/>
      <c r="K672" s="26"/>
      <c r="L672" s="26"/>
      <c r="M672" s="26"/>
      <c r="N672" s="26"/>
      <c r="O672" s="26"/>
    </row>
    <row r="673" spans="1:15" s="20" customFormat="1" ht="15" customHeight="1" x14ac:dyDescent="0.25">
      <c r="A673" s="23" t="s">
        <v>545</v>
      </c>
      <c r="B673" s="53" t="s">
        <v>534</v>
      </c>
      <c r="C673" s="23" t="s">
        <v>109</v>
      </c>
      <c r="D673" s="21" t="s">
        <v>110</v>
      </c>
      <c r="E673" s="127">
        <v>1175</v>
      </c>
      <c r="F673" s="32"/>
      <c r="G673" s="24"/>
      <c r="H673" s="30"/>
      <c r="I673" s="95"/>
      <c r="J673" s="94"/>
      <c r="K673" s="26"/>
      <c r="L673" s="26"/>
      <c r="M673" s="26"/>
      <c r="N673" s="26"/>
      <c r="O673" s="26"/>
    </row>
    <row r="674" spans="1:15" s="20" customFormat="1" ht="15" customHeight="1" x14ac:dyDescent="0.25">
      <c r="A674" s="23" t="s">
        <v>546</v>
      </c>
      <c r="B674" s="53" t="s">
        <v>535</v>
      </c>
      <c r="C674" s="23" t="s">
        <v>109</v>
      </c>
      <c r="D674" s="21" t="s">
        <v>110</v>
      </c>
      <c r="E674" s="127">
        <v>3950</v>
      </c>
      <c r="F674" s="32"/>
      <c r="G674" s="24"/>
      <c r="H674" s="30"/>
      <c r="I674" s="47"/>
      <c r="J674" s="94"/>
      <c r="K674" s="26"/>
      <c r="L674" s="26"/>
      <c r="M674" s="26"/>
      <c r="N674" s="26"/>
      <c r="O674" s="26"/>
    </row>
    <row r="675" spans="1:15" s="20" customFormat="1" ht="15" customHeight="1" x14ac:dyDescent="0.25">
      <c r="A675" s="23" t="s">
        <v>547</v>
      </c>
      <c r="B675" s="53" t="s">
        <v>378</v>
      </c>
      <c r="C675" s="23" t="s">
        <v>109</v>
      </c>
      <c r="D675" s="21" t="s">
        <v>110</v>
      </c>
      <c r="E675" s="127">
        <v>3950</v>
      </c>
      <c r="F675" s="32"/>
      <c r="G675" s="24"/>
      <c r="H675" s="30"/>
      <c r="I675" s="47"/>
      <c r="J675" s="94"/>
      <c r="K675" s="26"/>
      <c r="L675" s="26"/>
      <c r="M675" s="26"/>
      <c r="N675" s="26"/>
      <c r="O675" s="26"/>
    </row>
    <row r="676" spans="1:15" s="20" customFormat="1" x14ac:dyDescent="0.25">
      <c r="A676" s="23" t="s">
        <v>548</v>
      </c>
      <c r="B676" s="53" t="s">
        <v>540</v>
      </c>
      <c r="C676" s="23" t="s">
        <v>116</v>
      </c>
      <c r="D676" s="21" t="s">
        <v>554</v>
      </c>
      <c r="E676" s="127">
        <v>970</v>
      </c>
      <c r="F676" s="32"/>
      <c r="G676" s="24"/>
      <c r="H676" s="30"/>
      <c r="I676" s="95"/>
      <c r="J676" s="94"/>
      <c r="K676" s="26"/>
      <c r="L676" s="26"/>
      <c r="M676" s="26"/>
      <c r="N676" s="26"/>
      <c r="O676" s="26"/>
    </row>
    <row r="677" spans="1:15" s="20" customFormat="1" ht="17.25" customHeight="1" x14ac:dyDescent="0.25">
      <c r="A677" s="23" t="s">
        <v>549</v>
      </c>
      <c r="B677" s="53" t="s">
        <v>541</v>
      </c>
      <c r="C677" s="23" t="s">
        <v>116</v>
      </c>
      <c r="D677" s="21" t="s">
        <v>554</v>
      </c>
      <c r="E677" s="127">
        <v>1840</v>
      </c>
      <c r="F677" s="32"/>
      <c r="G677" s="24"/>
      <c r="H677" s="30"/>
      <c r="I677" s="95"/>
      <c r="J677" s="94"/>
      <c r="K677" s="26"/>
      <c r="L677" s="26"/>
      <c r="M677" s="26"/>
      <c r="N677" s="26"/>
      <c r="O677" s="26"/>
    </row>
    <row r="678" spans="1:15" s="20" customFormat="1" ht="15" customHeight="1" x14ac:dyDescent="0.25">
      <c r="A678" s="23" t="s">
        <v>550</v>
      </c>
      <c r="B678" s="53" t="s">
        <v>542</v>
      </c>
      <c r="C678" s="23" t="s">
        <v>116</v>
      </c>
      <c r="D678" s="21" t="s">
        <v>554</v>
      </c>
      <c r="E678" s="127">
        <v>3260</v>
      </c>
      <c r="F678" s="32"/>
      <c r="G678" s="24"/>
      <c r="H678" s="30"/>
      <c r="I678" s="95"/>
      <c r="J678" s="94"/>
      <c r="K678" s="26"/>
      <c r="L678" s="26"/>
      <c r="M678" s="26"/>
      <c r="N678" s="26"/>
      <c r="O678" s="26"/>
    </row>
    <row r="679" spans="1:15" s="20" customFormat="1" ht="15" customHeight="1" x14ac:dyDescent="0.25">
      <c r="A679" s="23" t="s">
        <v>551</v>
      </c>
      <c r="B679" s="53" t="s">
        <v>537</v>
      </c>
      <c r="C679" s="23" t="s">
        <v>116</v>
      </c>
      <c r="D679" s="21" t="s">
        <v>554</v>
      </c>
      <c r="E679" s="127">
        <v>1900</v>
      </c>
      <c r="F679" s="32"/>
      <c r="G679" s="24"/>
      <c r="H679" s="30"/>
      <c r="I679" s="95"/>
      <c r="J679" s="94"/>
      <c r="K679" s="26"/>
      <c r="L679" s="26"/>
      <c r="M679" s="26"/>
      <c r="N679" s="26"/>
      <c r="O679" s="26"/>
    </row>
    <row r="680" spans="1:15" s="20" customFormat="1" x14ac:dyDescent="0.25">
      <c r="A680" s="23" t="s">
        <v>552</v>
      </c>
      <c r="B680" s="53" t="s">
        <v>538</v>
      </c>
      <c r="C680" s="23" t="s">
        <v>116</v>
      </c>
      <c r="D680" s="21" t="s">
        <v>554</v>
      </c>
      <c r="E680" s="127">
        <v>3600</v>
      </c>
      <c r="F680" s="32"/>
      <c r="G680" s="24"/>
      <c r="H680" s="30"/>
      <c r="I680" s="95"/>
      <c r="J680" s="94"/>
      <c r="K680" s="26"/>
      <c r="L680" s="26"/>
      <c r="M680" s="26"/>
      <c r="N680" s="26"/>
      <c r="O680" s="26"/>
    </row>
    <row r="681" spans="1:15" s="20" customFormat="1" ht="15" customHeight="1" x14ac:dyDescent="0.25">
      <c r="A681" s="23" t="s">
        <v>553</v>
      </c>
      <c r="B681" s="53" t="s">
        <v>539</v>
      </c>
      <c r="C681" s="23" t="s">
        <v>116</v>
      </c>
      <c r="D681" s="21" t="s">
        <v>554</v>
      </c>
      <c r="E681" s="127">
        <v>5300</v>
      </c>
      <c r="F681" s="32"/>
      <c r="G681" s="24"/>
      <c r="H681" s="30"/>
      <c r="I681" s="95"/>
      <c r="J681" s="94"/>
      <c r="K681" s="26"/>
      <c r="L681" s="26"/>
      <c r="M681" s="26"/>
      <c r="N681" s="26"/>
      <c r="O681" s="26"/>
    </row>
    <row r="682" spans="1:15" s="20" customFormat="1" ht="16.5" customHeight="1" x14ac:dyDescent="0.25">
      <c r="A682" s="23" t="s">
        <v>680</v>
      </c>
      <c r="B682" s="53" t="s">
        <v>789</v>
      </c>
      <c r="C682" s="23" t="s">
        <v>27</v>
      </c>
      <c r="D682" s="21" t="s">
        <v>630</v>
      </c>
      <c r="E682" s="127">
        <v>690</v>
      </c>
      <c r="F682" s="109"/>
      <c r="G682" s="24"/>
      <c r="H682" s="30"/>
      <c r="I682" s="95"/>
      <c r="J682" s="94"/>
      <c r="K682" s="26"/>
      <c r="L682" s="26"/>
      <c r="M682" s="26"/>
      <c r="N682" s="26"/>
      <c r="O682" s="26"/>
    </row>
    <row r="683" spans="1:15" s="20" customFormat="1" ht="16.5" customHeight="1" x14ac:dyDescent="0.25">
      <c r="A683" s="23" t="s">
        <v>681</v>
      </c>
      <c r="B683" s="53" t="s">
        <v>332</v>
      </c>
      <c r="C683" s="23" t="s">
        <v>27</v>
      </c>
      <c r="D683" s="21" t="s">
        <v>27</v>
      </c>
      <c r="E683" s="127">
        <v>2120</v>
      </c>
      <c r="F683" s="32"/>
      <c r="G683" s="24"/>
      <c r="H683" s="30"/>
      <c r="I683" s="95"/>
      <c r="J683" s="94"/>
      <c r="K683" s="26"/>
      <c r="L683" s="26"/>
      <c r="M683" s="26"/>
      <c r="N683" s="26"/>
      <c r="O683" s="26"/>
    </row>
    <row r="684" spans="1:15" s="20" customFormat="1" ht="16.5" customHeight="1" x14ac:dyDescent="0.25">
      <c r="A684" s="23" t="s">
        <v>682</v>
      </c>
      <c r="B684" s="53" t="s">
        <v>333</v>
      </c>
      <c r="C684" s="23" t="s">
        <v>27</v>
      </c>
      <c r="D684" s="21" t="s">
        <v>27</v>
      </c>
      <c r="E684" s="127">
        <v>795</v>
      </c>
      <c r="F684" s="32"/>
      <c r="G684" s="24"/>
      <c r="H684" s="30"/>
      <c r="I684" s="95"/>
      <c r="J684" s="94"/>
      <c r="K684" s="26"/>
      <c r="L684" s="26"/>
      <c r="M684" s="26"/>
      <c r="N684" s="26"/>
      <c r="O684" s="26"/>
    </row>
    <row r="685" spans="1:15" s="20" customFormat="1" ht="16.5" customHeight="1" x14ac:dyDescent="0.25">
      <c r="A685" s="23" t="s">
        <v>987</v>
      </c>
      <c r="B685" s="61" t="s">
        <v>983</v>
      </c>
      <c r="C685" s="23" t="s">
        <v>109</v>
      </c>
      <c r="D685" s="21" t="s">
        <v>110</v>
      </c>
      <c r="E685" s="98"/>
      <c r="F685" s="59">
        <v>200</v>
      </c>
      <c r="G685" s="24"/>
      <c r="H685" s="30"/>
      <c r="I685" s="95"/>
      <c r="J685" s="94"/>
      <c r="K685" s="26"/>
      <c r="L685" s="26"/>
      <c r="M685" s="26"/>
      <c r="N685" s="26"/>
      <c r="O685" s="26"/>
    </row>
    <row r="686" spans="1:15" s="20" customFormat="1" ht="16.5" customHeight="1" x14ac:dyDescent="0.25">
      <c r="A686" s="23" t="s">
        <v>988</v>
      </c>
      <c r="B686" s="61" t="s">
        <v>984</v>
      </c>
      <c r="C686" s="23" t="s">
        <v>109</v>
      </c>
      <c r="D686" s="21" t="s">
        <v>110</v>
      </c>
      <c r="E686" s="98"/>
      <c r="F686" s="59">
        <v>300</v>
      </c>
      <c r="G686" s="24"/>
      <c r="H686" s="30"/>
      <c r="I686" s="95"/>
      <c r="J686" s="94"/>
      <c r="K686" s="26"/>
      <c r="L686" s="26"/>
      <c r="M686" s="26"/>
      <c r="N686" s="26"/>
      <c r="O686" s="26"/>
    </row>
    <row r="687" spans="1:15" s="20" customFormat="1" ht="16.5" customHeight="1" x14ac:dyDescent="0.25">
      <c r="A687" s="23" t="s">
        <v>989</v>
      </c>
      <c r="B687" s="61" t="s">
        <v>985</v>
      </c>
      <c r="C687" s="23" t="s">
        <v>109</v>
      </c>
      <c r="D687" s="21" t="s">
        <v>110</v>
      </c>
      <c r="E687" s="98"/>
      <c r="F687" s="59">
        <v>600</v>
      </c>
      <c r="G687" s="24"/>
      <c r="H687" s="30"/>
      <c r="I687" s="95"/>
      <c r="J687" s="94"/>
      <c r="K687" s="26"/>
      <c r="L687" s="26"/>
      <c r="M687" s="26"/>
      <c r="N687" s="26"/>
      <c r="O687" s="26"/>
    </row>
    <row r="688" spans="1:15" s="20" customFormat="1" ht="16.5" customHeight="1" x14ac:dyDescent="0.25">
      <c r="A688" s="23" t="s">
        <v>990</v>
      </c>
      <c r="B688" s="61" t="s">
        <v>986</v>
      </c>
      <c r="C688" s="23" t="s">
        <v>109</v>
      </c>
      <c r="D688" s="21" t="s">
        <v>110</v>
      </c>
      <c r="E688" s="98"/>
      <c r="F688" s="59">
        <v>900</v>
      </c>
      <c r="G688" s="24"/>
      <c r="H688" s="30"/>
      <c r="I688" s="95"/>
      <c r="J688" s="94"/>
      <c r="K688" s="26"/>
      <c r="L688" s="26"/>
      <c r="M688" s="26"/>
      <c r="N688" s="26"/>
      <c r="O688" s="26"/>
    </row>
    <row r="689" spans="1:17" s="20" customFormat="1" ht="16.5" customHeight="1" x14ac:dyDescent="0.25">
      <c r="A689" s="23"/>
      <c r="B689" s="61"/>
      <c r="C689" s="27"/>
      <c r="D689" s="42"/>
      <c r="E689" s="30"/>
      <c r="F689" s="24"/>
      <c r="G689" s="24"/>
      <c r="H689" s="30"/>
      <c r="I689" s="110"/>
      <c r="J689" s="94"/>
      <c r="K689" s="26"/>
      <c r="L689" s="26"/>
      <c r="M689" s="26"/>
      <c r="N689" s="26"/>
      <c r="O689" s="26"/>
    </row>
    <row r="690" spans="1:17" s="20" customFormat="1" x14ac:dyDescent="0.25">
      <c r="A690" s="16">
        <v>5</v>
      </c>
      <c r="B690" s="60" t="s">
        <v>359</v>
      </c>
      <c r="C690" s="27"/>
      <c r="D690" s="42" t="s">
        <v>114</v>
      </c>
      <c r="E690" s="292"/>
      <c r="F690" s="292"/>
      <c r="G690" s="24"/>
      <c r="H690" s="24"/>
      <c r="I690" s="110"/>
      <c r="J690" s="94"/>
      <c r="K690" s="26"/>
      <c r="L690" s="26"/>
      <c r="M690" s="26"/>
      <c r="N690" s="26"/>
      <c r="O690" s="26"/>
    </row>
    <row r="691" spans="1:17" ht="15" customHeight="1" x14ac:dyDescent="0.25">
      <c r="A691" s="23" t="s">
        <v>121</v>
      </c>
      <c r="B691" s="53" t="s">
        <v>1073</v>
      </c>
      <c r="C691" s="23" t="s">
        <v>116</v>
      </c>
      <c r="D691" s="21" t="s">
        <v>116</v>
      </c>
      <c r="E691" s="98">
        <v>3600</v>
      </c>
      <c r="F691" s="74"/>
      <c r="H691" s="30"/>
      <c r="I691" s="110"/>
      <c r="J691" s="94"/>
    </row>
    <row r="692" spans="1:17" s="5" customFormat="1" ht="16.5" customHeight="1" x14ac:dyDescent="0.25">
      <c r="A692" s="23" t="s">
        <v>122</v>
      </c>
      <c r="B692" s="53" t="s">
        <v>1074</v>
      </c>
      <c r="C692" s="23" t="s">
        <v>116</v>
      </c>
      <c r="D692" s="21" t="s">
        <v>116</v>
      </c>
      <c r="E692" s="98">
        <v>5250</v>
      </c>
      <c r="F692" s="32"/>
      <c r="G692" s="24"/>
      <c r="H692" s="30"/>
      <c r="I692" s="47"/>
      <c r="J692" s="94"/>
      <c r="K692" s="26"/>
      <c r="L692" s="26"/>
      <c r="M692" s="26"/>
      <c r="N692" s="26"/>
      <c r="O692" s="26"/>
      <c r="P692" s="20"/>
      <c r="Q692" s="20"/>
    </row>
    <row r="693" spans="1:17" s="5" customFormat="1" ht="16.5" customHeight="1" x14ac:dyDescent="0.25">
      <c r="A693" s="75"/>
      <c r="B693" s="75"/>
      <c r="C693" s="75"/>
      <c r="D693" s="88"/>
      <c r="E693" s="89"/>
      <c r="F693" s="10"/>
      <c r="G693" s="10"/>
      <c r="H693" s="10"/>
      <c r="I693" s="10"/>
      <c r="J693" s="94"/>
      <c r="K693" s="26"/>
      <c r="L693" s="26"/>
      <c r="M693" s="26"/>
      <c r="N693" s="26"/>
      <c r="O693" s="26"/>
      <c r="P693" s="20"/>
      <c r="Q693" s="20"/>
    </row>
    <row r="694" spans="1:17" s="20" customFormat="1" ht="15" customHeight="1" x14ac:dyDescent="0.25">
      <c r="A694" s="16">
        <v>6</v>
      </c>
      <c r="B694" s="60" t="s">
        <v>130</v>
      </c>
      <c r="C694" s="27"/>
      <c r="D694" s="42"/>
      <c r="E694" s="292"/>
      <c r="F694" s="292"/>
      <c r="G694" s="1"/>
      <c r="H694" s="1"/>
      <c r="I694" s="1"/>
      <c r="J694" s="94"/>
      <c r="K694" s="26"/>
      <c r="L694" s="26"/>
      <c r="M694" s="26"/>
      <c r="N694" s="26"/>
      <c r="O694" s="26"/>
    </row>
    <row r="695" spans="1:17" s="20" customFormat="1" ht="15.75" customHeight="1" x14ac:dyDescent="0.25">
      <c r="A695" s="16" t="s">
        <v>940</v>
      </c>
      <c r="B695" s="129" t="s">
        <v>131</v>
      </c>
      <c r="C695" s="130"/>
      <c r="D695" s="131"/>
      <c r="E695" s="293"/>
      <c r="F695" s="293"/>
      <c r="G695" s="1"/>
      <c r="H695" s="1"/>
      <c r="I695" s="1"/>
      <c r="J695" s="94"/>
      <c r="K695" s="26"/>
      <c r="L695" s="26"/>
      <c r="M695" s="26"/>
      <c r="N695" s="26"/>
      <c r="O695" s="26"/>
    </row>
    <row r="696" spans="1:17" s="20" customFormat="1" ht="15.75" customHeight="1" x14ac:dyDescent="0.25">
      <c r="A696" s="13" t="s">
        <v>132</v>
      </c>
      <c r="B696" s="53" t="s">
        <v>133</v>
      </c>
      <c r="C696" s="23" t="s">
        <v>116</v>
      </c>
      <c r="D696" s="21" t="s">
        <v>116</v>
      </c>
      <c r="E696" s="127">
        <v>98</v>
      </c>
      <c r="F696" s="32"/>
      <c r="G696" s="1"/>
      <c r="H696" s="30"/>
      <c r="I696" s="95"/>
      <c r="J696" s="94"/>
      <c r="K696" s="26"/>
      <c r="L696" s="26"/>
      <c r="M696" s="26"/>
      <c r="N696" s="26"/>
      <c r="O696" s="26"/>
    </row>
    <row r="697" spans="1:17" s="20" customFormat="1" ht="15.75" customHeight="1" x14ac:dyDescent="0.25">
      <c r="A697" s="13" t="s">
        <v>134</v>
      </c>
      <c r="B697" s="53" t="s">
        <v>135</v>
      </c>
      <c r="C697" s="23" t="s">
        <v>136</v>
      </c>
      <c r="D697" s="21" t="s">
        <v>136</v>
      </c>
      <c r="E697" s="127">
        <v>197</v>
      </c>
      <c r="F697" s="16"/>
      <c r="G697" s="10"/>
      <c r="H697" s="30"/>
      <c r="I697" s="95"/>
      <c r="J697" s="94"/>
      <c r="K697" s="26"/>
      <c r="L697" s="26"/>
      <c r="M697" s="26"/>
      <c r="N697" s="26"/>
      <c r="O697" s="26"/>
    </row>
    <row r="698" spans="1:17" s="20" customFormat="1" ht="15" customHeight="1" x14ac:dyDescent="0.25">
      <c r="A698" s="16" t="s">
        <v>941</v>
      </c>
      <c r="B698" s="129" t="s">
        <v>138</v>
      </c>
      <c r="C698" s="130"/>
      <c r="D698" s="131"/>
      <c r="E698" s="293"/>
      <c r="F698" s="293"/>
      <c r="G698" s="1"/>
      <c r="H698" s="30"/>
      <c r="I698" s="95"/>
      <c r="J698" s="94"/>
      <c r="K698" s="26"/>
      <c r="L698" s="26"/>
      <c r="M698" s="26"/>
      <c r="N698" s="26"/>
      <c r="O698" s="26"/>
    </row>
    <row r="699" spans="1:17" s="20" customFormat="1" ht="15" customHeight="1" x14ac:dyDescent="0.25">
      <c r="A699" s="23" t="s">
        <v>139</v>
      </c>
      <c r="B699" s="53" t="s">
        <v>133</v>
      </c>
      <c r="C699" s="23" t="s">
        <v>116</v>
      </c>
      <c r="D699" s="21" t="s">
        <v>116</v>
      </c>
      <c r="E699" s="127">
        <v>140</v>
      </c>
      <c r="F699" s="16"/>
      <c r="G699" s="10"/>
      <c r="H699" s="30"/>
      <c r="I699" s="95"/>
      <c r="J699" s="94"/>
      <c r="K699" s="26"/>
      <c r="L699" s="26"/>
      <c r="M699" s="26"/>
      <c r="N699" s="26"/>
      <c r="O699" s="26"/>
    </row>
    <row r="700" spans="1:17" s="20" customFormat="1" ht="15" customHeight="1" x14ac:dyDescent="0.25">
      <c r="A700" s="23" t="s">
        <v>140</v>
      </c>
      <c r="B700" s="53" t="s">
        <v>135</v>
      </c>
      <c r="C700" s="23" t="s">
        <v>136</v>
      </c>
      <c r="D700" s="21" t="s">
        <v>136</v>
      </c>
      <c r="E700" s="127">
        <v>275</v>
      </c>
      <c r="F700" s="32"/>
      <c r="G700" s="1"/>
      <c r="H700" s="30"/>
      <c r="I700" s="95"/>
      <c r="J700" s="94"/>
      <c r="K700" s="26"/>
      <c r="L700" s="26"/>
      <c r="M700" s="26"/>
      <c r="N700" s="26"/>
      <c r="O700" s="26"/>
    </row>
    <row r="701" spans="1:17" s="20" customFormat="1" ht="15" customHeight="1" x14ac:dyDescent="0.25">
      <c r="A701" s="16" t="s">
        <v>942</v>
      </c>
      <c r="B701" s="129" t="s">
        <v>141</v>
      </c>
      <c r="C701" s="130"/>
      <c r="D701" s="131"/>
      <c r="E701" s="293"/>
      <c r="F701" s="293"/>
      <c r="G701" s="1"/>
      <c r="H701" s="30"/>
      <c r="I701" s="95"/>
      <c r="J701" s="94"/>
      <c r="K701" s="26"/>
      <c r="L701" s="26"/>
      <c r="M701" s="26"/>
      <c r="N701" s="26"/>
      <c r="O701" s="26"/>
    </row>
    <row r="702" spans="1:17" s="20" customFormat="1" ht="15" customHeight="1" x14ac:dyDescent="0.25">
      <c r="A702" s="13" t="s">
        <v>142</v>
      </c>
      <c r="B702" s="53" t="s">
        <v>143</v>
      </c>
      <c r="C702" s="23" t="s">
        <v>116</v>
      </c>
      <c r="D702" s="21" t="s">
        <v>116</v>
      </c>
      <c r="E702" s="127">
        <v>1800</v>
      </c>
      <c r="F702" s="32"/>
      <c r="G702" s="1"/>
      <c r="H702" s="30"/>
      <c r="I702" s="95"/>
      <c r="J702" s="94"/>
      <c r="K702" s="26"/>
      <c r="L702" s="26"/>
      <c r="M702" s="26"/>
      <c r="N702" s="26"/>
      <c r="O702" s="26"/>
    </row>
    <row r="703" spans="1:17" s="20" customFormat="1" ht="15" customHeight="1" x14ac:dyDescent="0.25">
      <c r="A703" s="13" t="s">
        <v>144</v>
      </c>
      <c r="B703" s="53" t="s">
        <v>145</v>
      </c>
      <c r="C703" s="23" t="s">
        <v>116</v>
      </c>
      <c r="D703" s="21" t="s">
        <v>116</v>
      </c>
      <c r="E703" s="127">
        <v>3400</v>
      </c>
      <c r="F703" s="32"/>
      <c r="G703" s="1"/>
      <c r="H703" s="30"/>
      <c r="I703" s="95"/>
      <c r="J703" s="94"/>
      <c r="K703" s="26"/>
      <c r="L703" s="26"/>
      <c r="M703" s="26"/>
      <c r="N703" s="26"/>
      <c r="O703" s="26"/>
    </row>
    <row r="704" spans="1:17" s="20" customFormat="1" ht="15" customHeight="1" x14ac:dyDescent="0.25">
      <c r="A704" s="13" t="s">
        <v>146</v>
      </c>
      <c r="B704" s="53" t="s">
        <v>330</v>
      </c>
      <c r="C704" s="23" t="s">
        <v>27</v>
      </c>
      <c r="D704" s="21" t="s">
        <v>27</v>
      </c>
      <c r="E704" s="127">
        <v>4400</v>
      </c>
      <c r="F704" s="32"/>
      <c r="G704" s="1"/>
      <c r="H704" s="30"/>
      <c r="I704" s="95"/>
      <c r="J704" s="94"/>
      <c r="K704" s="26"/>
      <c r="L704" s="26"/>
      <c r="M704" s="26"/>
      <c r="N704" s="26"/>
      <c r="O704" s="26"/>
    </row>
    <row r="705" spans="1:17" s="20" customFormat="1" ht="15" customHeight="1" x14ac:dyDescent="0.25">
      <c r="A705" s="13" t="s">
        <v>148</v>
      </c>
      <c r="B705" s="53" t="s">
        <v>147</v>
      </c>
      <c r="C705" s="23" t="s">
        <v>27</v>
      </c>
      <c r="D705" s="21" t="s">
        <v>27</v>
      </c>
      <c r="E705" s="127">
        <v>1325</v>
      </c>
      <c r="F705" s="32"/>
      <c r="G705" s="1"/>
      <c r="H705" s="30"/>
      <c r="I705" s="95"/>
      <c r="J705" s="94"/>
      <c r="K705" s="26"/>
      <c r="L705" s="26"/>
      <c r="M705" s="26"/>
      <c r="N705" s="26"/>
      <c r="O705" s="26"/>
    </row>
    <row r="706" spans="1:17" s="20" customFormat="1" ht="15" customHeight="1" x14ac:dyDescent="0.25">
      <c r="A706" s="13" t="s">
        <v>416</v>
      </c>
      <c r="B706" s="53" t="s">
        <v>149</v>
      </c>
      <c r="C706" s="23" t="s">
        <v>27</v>
      </c>
      <c r="D706" s="21" t="s">
        <v>27</v>
      </c>
      <c r="E706" s="127">
        <v>885</v>
      </c>
      <c r="F706" s="32"/>
      <c r="G706" s="1"/>
      <c r="H706" s="30"/>
      <c r="I706" s="95"/>
      <c r="J706" s="94"/>
      <c r="K706" s="26"/>
      <c r="L706" s="26"/>
      <c r="M706" s="26"/>
      <c r="N706" s="26"/>
      <c r="O706" s="26"/>
    </row>
    <row r="707" spans="1:17" s="20" customFormat="1" ht="15" customHeight="1" x14ac:dyDescent="0.25">
      <c r="A707" s="13" t="s">
        <v>419</v>
      </c>
      <c r="B707" s="53" t="s">
        <v>631</v>
      </c>
      <c r="C707" s="23" t="s">
        <v>27</v>
      </c>
      <c r="D707" s="21" t="s">
        <v>27</v>
      </c>
      <c r="E707" s="127">
        <v>1325</v>
      </c>
      <c r="F707" s="32"/>
      <c r="G707" s="1"/>
      <c r="H707" s="30"/>
      <c r="I707" s="95"/>
      <c r="J707" s="94"/>
      <c r="K707" s="26"/>
      <c r="L707" s="26"/>
      <c r="M707" s="26"/>
      <c r="N707" s="26"/>
      <c r="O707" s="26"/>
    </row>
    <row r="708" spans="1:17" s="20" customFormat="1" ht="15" customHeight="1" x14ac:dyDescent="0.25">
      <c r="A708" s="13" t="s">
        <v>420</v>
      </c>
      <c r="B708" s="53" t="s">
        <v>632</v>
      </c>
      <c r="C708" s="23" t="s">
        <v>27</v>
      </c>
      <c r="D708" s="21" t="s">
        <v>27</v>
      </c>
      <c r="E708" s="127">
        <v>1060</v>
      </c>
      <c r="F708" s="32"/>
      <c r="G708" s="1"/>
      <c r="H708" s="30"/>
      <c r="I708" s="95"/>
      <c r="J708" s="94"/>
      <c r="K708" s="26"/>
      <c r="L708" s="26"/>
      <c r="M708" s="26"/>
      <c r="N708" s="26"/>
      <c r="O708" s="26"/>
    </row>
    <row r="709" spans="1:17" s="20" customFormat="1" x14ac:dyDescent="0.25">
      <c r="A709" s="13" t="s">
        <v>421</v>
      </c>
      <c r="B709" s="53" t="s">
        <v>428</v>
      </c>
      <c r="C709" s="23" t="s">
        <v>46</v>
      </c>
      <c r="D709" s="21" t="s">
        <v>46</v>
      </c>
      <c r="E709" s="127">
        <v>175</v>
      </c>
      <c r="F709" s="32"/>
      <c r="G709" s="1"/>
      <c r="H709" s="30"/>
      <c r="I709" s="95"/>
      <c r="J709" s="94"/>
      <c r="K709" s="26"/>
      <c r="L709" s="26"/>
      <c r="M709" s="26"/>
      <c r="N709" s="26"/>
      <c r="O709" s="26"/>
    </row>
    <row r="710" spans="1:17" s="20" customFormat="1" ht="14.45" customHeight="1" x14ac:dyDescent="0.25">
      <c r="A710" s="13" t="s">
        <v>422</v>
      </c>
      <c r="B710" s="53" t="s">
        <v>418</v>
      </c>
      <c r="C710" s="23" t="s">
        <v>46</v>
      </c>
      <c r="D710" s="21" t="s">
        <v>46</v>
      </c>
      <c r="E710" s="127">
        <v>575</v>
      </c>
      <c r="F710" s="32"/>
      <c r="G710" s="1"/>
      <c r="H710" s="30"/>
      <c r="I710" s="95"/>
      <c r="J710" s="94"/>
      <c r="K710" s="26"/>
      <c r="L710" s="26"/>
      <c r="M710" s="26"/>
      <c r="N710" s="26"/>
      <c r="O710" s="26"/>
    </row>
    <row r="711" spans="1:17" s="20" customFormat="1" x14ac:dyDescent="0.25">
      <c r="A711" s="13" t="s">
        <v>423</v>
      </c>
      <c r="B711" s="53" t="s">
        <v>427</v>
      </c>
      <c r="C711" s="23" t="s">
        <v>46</v>
      </c>
      <c r="D711" s="21" t="s">
        <v>46</v>
      </c>
      <c r="E711" s="127">
        <v>740</v>
      </c>
      <c r="F711" s="32"/>
      <c r="G711" s="1"/>
      <c r="H711" s="30"/>
      <c r="I711" s="95"/>
      <c r="J711" s="94"/>
      <c r="K711" s="26"/>
      <c r="L711" s="26"/>
      <c r="M711" s="26"/>
      <c r="N711" s="26"/>
      <c r="O711" s="26"/>
    </row>
    <row r="712" spans="1:17" s="20" customFormat="1" x14ac:dyDescent="0.25">
      <c r="A712" s="13" t="s">
        <v>424</v>
      </c>
      <c r="B712" s="53" t="s">
        <v>430</v>
      </c>
      <c r="C712" s="23" t="s">
        <v>46</v>
      </c>
      <c r="D712" s="21" t="s">
        <v>46</v>
      </c>
      <c r="E712" s="127">
        <v>1265</v>
      </c>
      <c r="F712" s="32"/>
      <c r="G712" s="1"/>
      <c r="H712" s="30"/>
      <c r="I712" s="95"/>
      <c r="J712" s="94"/>
      <c r="K712" s="26"/>
      <c r="L712" s="26"/>
      <c r="M712" s="26"/>
      <c r="N712" s="26"/>
      <c r="O712" s="26"/>
    </row>
    <row r="713" spans="1:17" s="20" customFormat="1" x14ac:dyDescent="0.25">
      <c r="A713" s="13" t="s">
        <v>425</v>
      </c>
      <c r="B713" s="53" t="s">
        <v>431</v>
      </c>
      <c r="C713" s="23" t="s">
        <v>46</v>
      </c>
      <c r="D713" s="21" t="s">
        <v>46</v>
      </c>
      <c r="E713" s="127">
        <v>4875</v>
      </c>
      <c r="F713" s="32"/>
      <c r="G713" s="1"/>
      <c r="H713" s="30"/>
      <c r="I713" s="95"/>
      <c r="J713" s="94"/>
      <c r="K713" s="26"/>
      <c r="L713" s="26"/>
      <c r="M713" s="26"/>
      <c r="N713" s="26"/>
      <c r="O713" s="26"/>
    </row>
    <row r="714" spans="1:17" s="20" customFormat="1" ht="15" customHeight="1" x14ac:dyDescent="0.25">
      <c r="A714" s="13" t="s">
        <v>426</v>
      </c>
      <c r="B714" s="53" t="s">
        <v>432</v>
      </c>
      <c r="C714" s="23" t="s">
        <v>46</v>
      </c>
      <c r="D714" s="21" t="s">
        <v>46</v>
      </c>
      <c r="E714" s="127">
        <v>6325</v>
      </c>
      <c r="F714" s="32"/>
      <c r="G714" s="1"/>
      <c r="H714" s="30"/>
      <c r="I714" s="95"/>
      <c r="J714" s="94"/>
      <c r="K714" s="26"/>
      <c r="L714" s="26"/>
      <c r="M714" s="26"/>
      <c r="N714" s="26"/>
      <c r="O714" s="26"/>
    </row>
    <row r="715" spans="1:17" s="20" customFormat="1" x14ac:dyDescent="0.25">
      <c r="A715" s="13" t="s">
        <v>683</v>
      </c>
      <c r="B715" s="53" t="s">
        <v>433</v>
      </c>
      <c r="C715" s="23" t="s">
        <v>46</v>
      </c>
      <c r="D715" s="21" t="s">
        <v>46</v>
      </c>
      <c r="E715" s="127">
        <v>4845</v>
      </c>
      <c r="F715" s="32"/>
      <c r="G715" s="24"/>
      <c r="H715" s="30"/>
      <c r="I715" s="95"/>
      <c r="J715" s="94"/>
      <c r="K715" s="26"/>
      <c r="L715" s="26"/>
      <c r="M715" s="26"/>
      <c r="N715" s="26"/>
      <c r="O715" s="26"/>
    </row>
    <row r="716" spans="1:17" s="20" customFormat="1" ht="15" customHeight="1" x14ac:dyDescent="0.25">
      <c r="A716" s="13" t="s">
        <v>684</v>
      </c>
      <c r="B716" s="53" t="s">
        <v>434</v>
      </c>
      <c r="C716" s="23" t="s">
        <v>46</v>
      </c>
      <c r="D716" s="21" t="s">
        <v>46</v>
      </c>
      <c r="E716" s="127">
        <v>6325</v>
      </c>
      <c r="F716" s="32"/>
      <c r="G716" s="1"/>
      <c r="H716" s="30"/>
      <c r="I716" s="95"/>
      <c r="J716" s="94"/>
      <c r="K716" s="26"/>
      <c r="L716" s="26"/>
      <c r="M716" s="26"/>
      <c r="N716" s="26"/>
      <c r="O716" s="26"/>
    </row>
    <row r="717" spans="1:17" s="20" customFormat="1" ht="15" customHeight="1" x14ac:dyDescent="0.25">
      <c r="A717" s="16" t="s">
        <v>943</v>
      </c>
      <c r="B717" s="48" t="s">
        <v>150</v>
      </c>
      <c r="C717" s="49"/>
      <c r="D717" s="50"/>
      <c r="E717" s="293"/>
      <c r="F717" s="293"/>
      <c r="G717" s="1"/>
      <c r="H717" s="24"/>
      <c r="I717" s="24"/>
      <c r="J717" s="93"/>
      <c r="K717" s="26"/>
      <c r="L717" s="26"/>
      <c r="M717" s="26"/>
      <c r="N717" s="26"/>
      <c r="O717" s="26"/>
    </row>
    <row r="718" spans="1:17" s="22" customFormat="1" ht="15" customHeight="1" x14ac:dyDescent="0.25">
      <c r="A718" s="23" t="s">
        <v>340</v>
      </c>
      <c r="B718" s="53" t="s">
        <v>342</v>
      </c>
      <c r="C718" s="23" t="s">
        <v>48</v>
      </c>
      <c r="D718" s="21" t="s">
        <v>48</v>
      </c>
      <c r="E718" s="119">
        <v>260</v>
      </c>
      <c r="F718" s="16"/>
      <c r="G718" s="10"/>
      <c r="H718" s="30"/>
      <c r="I718" s="95"/>
      <c r="J718" s="94"/>
      <c r="K718" s="26"/>
      <c r="L718" s="26"/>
      <c r="M718" s="26"/>
      <c r="N718" s="26"/>
      <c r="O718" s="26"/>
      <c r="P718" s="20"/>
      <c r="Q718" s="20"/>
    </row>
    <row r="719" spans="1:17" s="22" customFormat="1" ht="15" customHeight="1" x14ac:dyDescent="0.25">
      <c r="A719" s="1"/>
      <c r="B719" s="17"/>
      <c r="C719" s="1"/>
      <c r="D719" s="38"/>
      <c r="E719" s="30"/>
      <c r="F719" s="10"/>
      <c r="G719" s="10"/>
      <c r="H719" s="10"/>
      <c r="I719" s="10"/>
      <c r="J719" s="93"/>
      <c r="K719" s="26"/>
      <c r="L719" s="26"/>
      <c r="M719" s="26"/>
      <c r="N719" s="26"/>
      <c r="O719" s="26"/>
      <c r="P719" s="20"/>
      <c r="Q719" s="20"/>
    </row>
    <row r="720" spans="1:17" s="22" customFormat="1" ht="15" customHeight="1" x14ac:dyDescent="0.25">
      <c r="A720" s="16">
        <v>7</v>
      </c>
      <c r="B720" s="60" t="s">
        <v>151</v>
      </c>
      <c r="C720" s="27"/>
      <c r="D720" s="42"/>
      <c r="E720" s="292"/>
      <c r="F720" s="292"/>
      <c r="G720" s="10"/>
      <c r="H720" s="10"/>
      <c r="I720" s="10"/>
      <c r="J720" s="93"/>
      <c r="K720" s="26"/>
      <c r="L720" s="26"/>
      <c r="M720" s="26"/>
      <c r="N720" s="26"/>
      <c r="O720" s="26"/>
      <c r="P720" s="20"/>
      <c r="Q720" s="20"/>
    </row>
    <row r="721" spans="1:17" s="22" customFormat="1" ht="15" customHeight="1" x14ac:dyDescent="0.25">
      <c r="A721" s="16" t="s">
        <v>944</v>
      </c>
      <c r="B721" s="48" t="s">
        <v>360</v>
      </c>
      <c r="C721" s="49"/>
      <c r="D721" s="50"/>
      <c r="E721" s="293"/>
      <c r="F721" s="293"/>
      <c r="G721" s="10"/>
      <c r="H721" s="10"/>
      <c r="I721" s="10"/>
      <c r="J721" s="93"/>
      <c r="K721" s="26"/>
      <c r="L721" s="26"/>
      <c r="M721" s="26"/>
      <c r="N721" s="26"/>
      <c r="O721" s="26"/>
      <c r="P721" s="20"/>
      <c r="Q721" s="20"/>
    </row>
    <row r="722" spans="1:17" s="20" customFormat="1" ht="15" customHeight="1" x14ac:dyDescent="0.25">
      <c r="A722" s="23" t="s">
        <v>152</v>
      </c>
      <c r="B722" s="53" t="s">
        <v>1131</v>
      </c>
      <c r="C722" s="21" t="s">
        <v>7</v>
      </c>
      <c r="D722" s="21" t="s">
        <v>7</v>
      </c>
      <c r="E722" s="52">
        <v>500</v>
      </c>
      <c r="F722" s="32"/>
      <c r="G722" s="10"/>
      <c r="H722" s="30"/>
      <c r="I722" s="95"/>
      <c r="J722" s="93"/>
      <c r="K722" s="26"/>
      <c r="L722" s="26"/>
    </row>
    <row r="723" spans="1:17" s="20" customFormat="1" ht="15" customHeight="1" x14ac:dyDescent="0.25">
      <c r="A723" s="23" t="s">
        <v>153</v>
      </c>
      <c r="B723" s="53" t="s">
        <v>1132</v>
      </c>
      <c r="C723" s="21"/>
      <c r="D723" s="21"/>
      <c r="E723" s="52">
        <v>250</v>
      </c>
      <c r="F723" s="32"/>
      <c r="G723" s="10"/>
      <c r="H723" s="30"/>
      <c r="I723" s="95"/>
      <c r="J723" s="93"/>
      <c r="K723" s="26"/>
      <c r="L723" s="26"/>
      <c r="M723" s="26"/>
      <c r="N723" s="26"/>
      <c r="O723" s="26"/>
    </row>
    <row r="724" spans="1:17" s="20" customFormat="1" ht="15" customHeight="1" x14ac:dyDescent="0.25">
      <c r="A724" s="23" t="s">
        <v>154</v>
      </c>
      <c r="B724" s="53" t="s">
        <v>1115</v>
      </c>
      <c r="C724" s="21" t="s">
        <v>7</v>
      </c>
      <c r="D724" s="21" t="s">
        <v>7</v>
      </c>
      <c r="E724" s="52">
        <v>800</v>
      </c>
      <c r="F724" s="127"/>
      <c r="G724" s="24"/>
      <c r="H724" s="122"/>
      <c r="I724" s="47"/>
      <c r="J724" s="26"/>
      <c r="M724" s="26"/>
      <c r="N724" s="26"/>
      <c r="O724" s="26"/>
    </row>
    <row r="725" spans="1:17" s="20" customFormat="1" ht="15" customHeight="1" x14ac:dyDescent="0.25">
      <c r="A725" s="23" t="s">
        <v>155</v>
      </c>
      <c r="B725" s="53" t="s">
        <v>1251</v>
      </c>
      <c r="C725" s="21" t="s">
        <v>116</v>
      </c>
      <c r="D725" s="21" t="s">
        <v>116</v>
      </c>
      <c r="E725" s="127">
        <v>150</v>
      </c>
      <c r="F725" s="32"/>
      <c r="G725" s="10"/>
      <c r="H725" s="122"/>
      <c r="I725" s="95"/>
      <c r="J725" s="93"/>
      <c r="K725" s="26"/>
      <c r="L725" s="26"/>
      <c r="M725" s="26"/>
      <c r="N725" s="26"/>
      <c r="O725" s="26"/>
    </row>
    <row r="726" spans="1:17" s="20" customFormat="1" ht="15" customHeight="1" x14ac:dyDescent="0.25">
      <c r="A726" s="23" t="s">
        <v>156</v>
      </c>
      <c r="B726" s="53" t="s">
        <v>1250</v>
      </c>
      <c r="C726" s="21" t="s">
        <v>116</v>
      </c>
      <c r="D726" s="21" t="s">
        <v>116</v>
      </c>
      <c r="E726" s="127">
        <v>465</v>
      </c>
      <c r="F726" s="59"/>
      <c r="G726" s="135"/>
      <c r="H726" s="122"/>
      <c r="I726" s="136"/>
      <c r="J726" s="134"/>
      <c r="K726" s="26"/>
      <c r="L726" s="26"/>
      <c r="M726" s="26"/>
      <c r="N726" s="26"/>
      <c r="O726" s="26"/>
    </row>
    <row r="727" spans="1:17" s="20" customFormat="1" ht="15" customHeight="1" x14ac:dyDescent="0.25">
      <c r="A727" s="23" t="s">
        <v>157</v>
      </c>
      <c r="B727" s="53" t="s">
        <v>888</v>
      </c>
      <c r="C727" s="21" t="s">
        <v>603</v>
      </c>
      <c r="D727" s="21" t="s">
        <v>603</v>
      </c>
      <c r="E727" s="127"/>
      <c r="F727" s="127">
        <v>215</v>
      </c>
      <c r="G727" s="10"/>
      <c r="H727" s="30"/>
      <c r="I727" s="95"/>
      <c r="J727" s="93"/>
      <c r="K727" s="26"/>
      <c r="L727" s="26"/>
      <c r="M727" s="26"/>
      <c r="N727" s="26"/>
      <c r="O727" s="26"/>
    </row>
    <row r="728" spans="1:17" s="20" customFormat="1" ht="15" customHeight="1" x14ac:dyDescent="0.25">
      <c r="A728" s="23" t="s">
        <v>158</v>
      </c>
      <c r="B728" s="53" t="s">
        <v>889</v>
      </c>
      <c r="C728" s="21" t="s">
        <v>116</v>
      </c>
      <c r="D728" s="21" t="s">
        <v>116</v>
      </c>
      <c r="E728" s="127">
        <v>650</v>
      </c>
      <c r="F728" s="32"/>
      <c r="G728" s="10"/>
      <c r="H728" s="30"/>
      <c r="I728" s="95"/>
      <c r="J728" s="93"/>
      <c r="K728" s="26"/>
      <c r="L728" s="26"/>
      <c r="M728" s="26"/>
      <c r="N728" s="26"/>
      <c r="O728" s="26"/>
    </row>
    <row r="729" spans="1:17" s="20" customFormat="1" ht="15" customHeight="1" x14ac:dyDescent="0.25">
      <c r="A729" s="23" t="s">
        <v>159</v>
      </c>
      <c r="B729" s="53" t="s">
        <v>437</v>
      </c>
      <c r="C729" s="21" t="s">
        <v>603</v>
      </c>
      <c r="D729" s="21" t="s">
        <v>603</v>
      </c>
      <c r="E729" s="127"/>
      <c r="F729" s="127">
        <v>215</v>
      </c>
      <c r="G729" s="10"/>
      <c r="H729" s="30"/>
      <c r="I729" s="95"/>
      <c r="J729" s="94"/>
      <c r="K729" s="45"/>
      <c r="L729" s="45"/>
      <c r="M729" s="26"/>
      <c r="N729" s="26"/>
      <c r="O729" s="26"/>
    </row>
    <row r="730" spans="1:17" s="20" customFormat="1" ht="15" customHeight="1" x14ac:dyDescent="0.25">
      <c r="A730" s="23" t="s">
        <v>160</v>
      </c>
      <c r="B730" s="53" t="s">
        <v>633</v>
      </c>
      <c r="C730" s="21" t="s">
        <v>27</v>
      </c>
      <c r="D730" s="21" t="s">
        <v>27</v>
      </c>
      <c r="E730" s="127">
        <v>720</v>
      </c>
      <c r="F730" s="32"/>
      <c r="G730" s="10"/>
      <c r="H730" s="30"/>
      <c r="I730" s="95"/>
      <c r="J730" s="93"/>
      <c r="K730" s="26"/>
      <c r="L730" s="26"/>
      <c r="M730" s="26"/>
      <c r="N730" s="26"/>
      <c r="O730" s="26"/>
    </row>
    <row r="731" spans="1:17" s="20" customFormat="1" ht="15" customHeight="1" x14ac:dyDescent="0.25">
      <c r="A731" s="23" t="s">
        <v>602</v>
      </c>
      <c r="B731" s="53" t="s">
        <v>890</v>
      </c>
      <c r="C731" s="21" t="s">
        <v>46</v>
      </c>
      <c r="D731" s="21" t="s">
        <v>46</v>
      </c>
      <c r="E731" s="127">
        <v>700</v>
      </c>
      <c r="F731" s="32"/>
      <c r="G731" s="10"/>
      <c r="H731" s="30"/>
      <c r="I731" s="95"/>
      <c r="J731" s="93"/>
      <c r="K731" s="26"/>
      <c r="L731" s="26"/>
      <c r="M731" s="26"/>
      <c r="N731" s="26"/>
      <c r="O731" s="26"/>
    </row>
    <row r="732" spans="1:17" s="20" customFormat="1" ht="15" customHeight="1" x14ac:dyDescent="0.25">
      <c r="A732" s="23" t="s">
        <v>1108</v>
      </c>
      <c r="B732" s="53" t="s">
        <v>438</v>
      </c>
      <c r="C732" s="21" t="s">
        <v>50</v>
      </c>
      <c r="D732" s="21" t="s">
        <v>50</v>
      </c>
      <c r="E732" s="127">
        <v>440</v>
      </c>
      <c r="F732" s="32"/>
      <c r="G732" s="10"/>
      <c r="H732" s="30"/>
      <c r="I732" s="95"/>
      <c r="J732" s="96"/>
      <c r="K732" s="62"/>
      <c r="L732" s="45"/>
      <c r="M732" s="26"/>
      <c r="N732" s="26"/>
      <c r="O732" s="26"/>
    </row>
    <row r="733" spans="1:17" s="20" customFormat="1" ht="15" customHeight="1" x14ac:dyDescent="0.25">
      <c r="A733" s="23" t="s">
        <v>1109</v>
      </c>
      <c r="B733" s="53" t="s">
        <v>1133</v>
      </c>
      <c r="C733" s="21" t="s">
        <v>603</v>
      </c>
      <c r="D733" s="21" t="s">
        <v>603</v>
      </c>
      <c r="E733" s="127">
        <v>465</v>
      </c>
      <c r="F733" s="32"/>
      <c r="G733" s="10"/>
      <c r="H733" s="30"/>
      <c r="I733" s="95"/>
      <c r="J733" s="94"/>
      <c r="K733" s="45"/>
      <c r="L733" s="45"/>
      <c r="M733" s="26"/>
      <c r="N733" s="26"/>
      <c r="O733" s="26"/>
    </row>
    <row r="734" spans="1:17" s="20" customFormat="1" ht="14.25" customHeight="1" x14ac:dyDescent="0.25">
      <c r="A734" s="23" t="s">
        <v>1110</v>
      </c>
      <c r="B734" s="53" t="s">
        <v>782</v>
      </c>
      <c r="C734" s="21" t="s">
        <v>603</v>
      </c>
      <c r="D734" s="21" t="s">
        <v>603</v>
      </c>
      <c r="E734" s="127"/>
      <c r="F734" s="127">
        <v>215</v>
      </c>
      <c r="G734" s="10"/>
      <c r="H734" s="30"/>
      <c r="I734" s="95"/>
      <c r="J734" s="94"/>
      <c r="K734" s="45"/>
      <c r="L734" s="45"/>
      <c r="M734" s="26"/>
      <c r="N734" s="26"/>
      <c r="O734" s="26"/>
    </row>
    <row r="735" spans="1:17" s="20" customFormat="1" ht="15" customHeight="1" x14ac:dyDescent="0.25">
      <c r="A735" s="23" t="s">
        <v>1111</v>
      </c>
      <c r="B735" s="53" t="s">
        <v>784</v>
      </c>
      <c r="C735" s="21" t="s">
        <v>59</v>
      </c>
      <c r="D735" s="21" t="s">
        <v>59</v>
      </c>
      <c r="E735" s="127">
        <v>370</v>
      </c>
      <c r="F735" s="127"/>
      <c r="G735" s="10"/>
      <c r="H735" s="30"/>
      <c r="I735" s="95"/>
      <c r="J735" s="94"/>
      <c r="K735" s="45"/>
      <c r="L735" s="45"/>
      <c r="M735" s="26"/>
      <c r="N735" s="26"/>
      <c r="O735" s="26"/>
    </row>
    <row r="736" spans="1:17" s="20" customFormat="1" x14ac:dyDescent="0.25">
      <c r="A736" s="23" t="s">
        <v>1114</v>
      </c>
      <c r="B736" s="53" t="s">
        <v>1112</v>
      </c>
      <c r="C736" s="21" t="s">
        <v>603</v>
      </c>
      <c r="D736" s="21" t="s">
        <v>603</v>
      </c>
      <c r="E736" s="127">
        <v>700</v>
      </c>
      <c r="F736" s="32"/>
      <c r="G736" s="10"/>
      <c r="H736" s="30"/>
      <c r="I736" s="95"/>
      <c r="J736" s="93"/>
      <c r="K736" s="26"/>
      <c r="L736" s="26"/>
      <c r="M736" s="26"/>
      <c r="N736" s="26"/>
      <c r="O736" s="26"/>
    </row>
    <row r="737" spans="1:15" s="20" customFormat="1" ht="15" customHeight="1" x14ac:dyDescent="0.25">
      <c r="A737" s="23" t="s">
        <v>1106</v>
      </c>
      <c r="B737" s="53" t="s">
        <v>1113</v>
      </c>
      <c r="C737" s="21" t="s">
        <v>46</v>
      </c>
      <c r="D737" s="21" t="s">
        <v>46</v>
      </c>
      <c r="E737" s="127">
        <v>720</v>
      </c>
      <c r="F737" s="127"/>
      <c r="G737" s="10"/>
      <c r="H737" s="30"/>
      <c r="I737" s="95"/>
      <c r="J737" s="93"/>
      <c r="K737" s="26"/>
      <c r="L737" s="26"/>
      <c r="M737" s="26"/>
      <c r="N737" s="26"/>
      <c r="O737" s="26"/>
    </row>
    <row r="738" spans="1:15" s="20" customFormat="1" x14ac:dyDescent="0.25">
      <c r="A738" s="23" t="s">
        <v>1324</v>
      </c>
      <c r="B738" s="53" t="s">
        <v>783</v>
      </c>
      <c r="C738" s="21" t="s">
        <v>603</v>
      </c>
      <c r="D738" s="21" t="s">
        <v>603</v>
      </c>
      <c r="E738" s="127"/>
      <c r="F738" s="127">
        <v>215</v>
      </c>
      <c r="G738" s="10"/>
      <c r="H738" s="30"/>
      <c r="I738" s="95"/>
      <c r="J738" s="93"/>
      <c r="K738" s="26"/>
      <c r="L738" s="26"/>
      <c r="M738" s="26"/>
      <c r="N738" s="26"/>
      <c r="O738" s="26"/>
    </row>
    <row r="739" spans="1:15" s="20" customFormat="1" x14ac:dyDescent="0.25">
      <c r="A739" s="23" t="s">
        <v>1325</v>
      </c>
      <c r="B739" s="61" t="s">
        <v>1107</v>
      </c>
      <c r="C739" s="23" t="s">
        <v>75</v>
      </c>
      <c r="D739" s="21" t="s">
        <v>75</v>
      </c>
      <c r="E739" s="127">
        <v>215</v>
      </c>
      <c r="F739" s="32"/>
      <c r="G739" s="24"/>
      <c r="H739" s="122"/>
      <c r="I739" s="47"/>
      <c r="J739" s="93"/>
      <c r="K739" s="26"/>
      <c r="L739" s="26"/>
      <c r="M739" s="26"/>
      <c r="N739" s="26"/>
      <c r="O739" s="26"/>
    </row>
    <row r="740" spans="1:15" s="20" customFormat="1" x14ac:dyDescent="0.25">
      <c r="A740" s="23"/>
      <c r="B740" s="61"/>
      <c r="C740" s="27"/>
      <c r="D740" s="42"/>
      <c r="E740" s="127"/>
      <c r="F740" s="32"/>
      <c r="G740" s="24"/>
      <c r="H740" s="122"/>
      <c r="I740" s="47"/>
      <c r="J740" s="93"/>
      <c r="K740" s="26"/>
      <c r="L740" s="26"/>
      <c r="M740" s="26"/>
      <c r="N740" s="26"/>
      <c r="O740" s="26"/>
    </row>
    <row r="741" spans="1:15" s="26" customFormat="1" x14ac:dyDescent="0.25">
      <c r="A741" s="16" t="s">
        <v>945</v>
      </c>
      <c r="B741" s="48" t="s">
        <v>161</v>
      </c>
      <c r="C741" s="49"/>
      <c r="D741" s="50"/>
      <c r="E741" s="293"/>
      <c r="F741" s="293"/>
      <c r="G741" s="1"/>
      <c r="H741" s="30"/>
      <c r="I741" s="95"/>
      <c r="J741" s="93"/>
    </row>
    <row r="742" spans="1:15" s="20" customFormat="1" x14ac:dyDescent="0.25">
      <c r="A742" s="23" t="s">
        <v>162</v>
      </c>
      <c r="B742" s="53" t="s">
        <v>164</v>
      </c>
      <c r="C742" s="23" t="s">
        <v>46</v>
      </c>
      <c r="D742" s="21" t="s">
        <v>46</v>
      </c>
      <c r="E742" s="25">
        <v>180</v>
      </c>
      <c r="F742" s="32"/>
      <c r="G742" s="1"/>
      <c r="H742" s="30"/>
      <c r="I742" s="95"/>
      <c r="J742" s="93"/>
      <c r="K742" s="26"/>
      <c r="L742" s="26"/>
      <c r="M742" s="26"/>
      <c r="N742" s="26"/>
      <c r="O742" s="26"/>
    </row>
    <row r="743" spans="1:15" s="20" customFormat="1" x14ac:dyDescent="0.25">
      <c r="A743" s="23" t="s">
        <v>163</v>
      </c>
      <c r="B743" s="53" t="s">
        <v>165</v>
      </c>
      <c r="C743" s="23" t="s">
        <v>59</v>
      </c>
      <c r="D743" s="21" t="s">
        <v>59</v>
      </c>
      <c r="E743" s="25">
        <v>180</v>
      </c>
      <c r="F743" s="32"/>
      <c r="G743" s="1"/>
      <c r="H743" s="30"/>
      <c r="I743" s="95"/>
      <c r="J743" s="93"/>
      <c r="K743" s="26"/>
      <c r="L743" s="26"/>
      <c r="M743" s="26"/>
      <c r="N743" s="26"/>
      <c r="O743" s="26"/>
    </row>
    <row r="744" spans="1:15" s="20" customFormat="1" x14ac:dyDescent="0.25">
      <c r="A744" s="11"/>
      <c r="B744" s="43"/>
      <c r="C744" s="1"/>
      <c r="D744" s="38"/>
      <c r="E744" s="29"/>
      <c r="F744" s="24"/>
      <c r="G744" s="24"/>
      <c r="H744" s="30"/>
      <c r="I744" s="95"/>
      <c r="J744" s="93"/>
      <c r="K744" s="26"/>
      <c r="L744" s="26"/>
      <c r="M744" s="26"/>
      <c r="N744" s="26"/>
      <c r="O744" s="26"/>
    </row>
    <row r="745" spans="1:15" s="20" customFormat="1" x14ac:dyDescent="0.25">
      <c r="A745" s="16">
        <v>8</v>
      </c>
      <c r="B745" s="60" t="s">
        <v>166</v>
      </c>
      <c r="C745" s="27"/>
      <c r="D745" s="21"/>
      <c r="E745" s="292"/>
      <c r="F745" s="292"/>
      <c r="G745" s="24"/>
      <c r="H745" s="24"/>
      <c r="I745" s="24"/>
      <c r="J745" s="93"/>
      <c r="K745" s="26"/>
      <c r="L745" s="26"/>
      <c r="M745" s="26"/>
      <c r="N745" s="26"/>
      <c r="O745" s="26"/>
    </row>
    <row r="746" spans="1:15" s="20" customFormat="1" x14ac:dyDescent="0.25">
      <c r="A746" s="16" t="s">
        <v>946</v>
      </c>
      <c r="B746" s="48" t="s">
        <v>167</v>
      </c>
      <c r="C746" s="49"/>
      <c r="D746" s="76"/>
      <c r="E746" s="293"/>
      <c r="F746" s="293"/>
      <c r="G746" s="24"/>
      <c r="H746" s="30"/>
      <c r="I746" s="47"/>
      <c r="J746" s="93"/>
      <c r="K746" s="26"/>
      <c r="L746" s="26"/>
      <c r="M746" s="26"/>
      <c r="N746" s="26"/>
      <c r="O746" s="26"/>
    </row>
    <row r="747" spans="1:15" s="20" customFormat="1" x14ac:dyDescent="0.25">
      <c r="A747" s="23" t="s">
        <v>168</v>
      </c>
      <c r="B747" s="53" t="s">
        <v>169</v>
      </c>
      <c r="C747" s="23" t="s">
        <v>27</v>
      </c>
      <c r="D747" s="63" t="s">
        <v>27</v>
      </c>
      <c r="E747" s="52">
        <v>700</v>
      </c>
      <c r="F747" s="32"/>
      <c r="G747" s="24"/>
      <c r="H747" s="30"/>
      <c r="I747" s="95"/>
      <c r="J747" s="93"/>
      <c r="K747" s="26"/>
      <c r="L747" s="26"/>
      <c r="M747" s="26"/>
      <c r="N747" s="26"/>
      <c r="O747" s="26"/>
    </row>
    <row r="748" spans="1:15" s="20" customFormat="1" x14ac:dyDescent="0.25">
      <c r="A748" s="23" t="s">
        <v>170</v>
      </c>
      <c r="B748" s="53" t="s">
        <v>171</v>
      </c>
      <c r="C748" s="23" t="s">
        <v>116</v>
      </c>
      <c r="D748" s="21" t="s">
        <v>116</v>
      </c>
      <c r="E748" s="25">
        <v>500</v>
      </c>
      <c r="F748" s="32"/>
      <c r="G748" s="10"/>
      <c r="H748" s="30"/>
      <c r="I748" s="95"/>
      <c r="J748" s="93"/>
      <c r="K748" s="26"/>
      <c r="L748" s="26"/>
      <c r="M748" s="26"/>
      <c r="N748" s="26"/>
      <c r="O748" s="26"/>
    </row>
    <row r="749" spans="1:15" s="20" customFormat="1" x14ac:dyDescent="0.25">
      <c r="A749" s="23" t="s">
        <v>172</v>
      </c>
      <c r="B749" s="53" t="s">
        <v>173</v>
      </c>
      <c r="C749" s="23" t="s">
        <v>116</v>
      </c>
      <c r="D749" s="21" t="s">
        <v>116</v>
      </c>
      <c r="E749" s="98">
        <v>310</v>
      </c>
      <c r="F749" s="32"/>
      <c r="G749" s="10"/>
      <c r="H749" s="30"/>
      <c r="I749" s="95"/>
      <c r="J749" s="93"/>
      <c r="K749" s="26"/>
      <c r="L749" s="26"/>
      <c r="M749" s="26"/>
      <c r="N749" s="26"/>
      <c r="O749" s="26"/>
    </row>
    <row r="750" spans="1:15" s="20" customFormat="1" x14ac:dyDescent="0.25">
      <c r="A750" s="23" t="s">
        <v>174</v>
      </c>
      <c r="B750" s="53" t="s">
        <v>640</v>
      </c>
      <c r="C750" s="23" t="s">
        <v>27</v>
      </c>
      <c r="D750" s="21" t="s">
        <v>27</v>
      </c>
      <c r="E750" s="98">
        <v>310</v>
      </c>
      <c r="F750" s="32"/>
      <c r="G750" s="10"/>
      <c r="H750" s="30"/>
      <c r="I750" s="95"/>
      <c r="J750" s="93"/>
      <c r="K750" s="26"/>
      <c r="L750" s="26"/>
      <c r="M750" s="26"/>
      <c r="N750" s="26"/>
      <c r="O750" s="26"/>
    </row>
    <row r="751" spans="1:15" s="20" customFormat="1" x14ac:dyDescent="0.25">
      <c r="A751" s="23" t="s">
        <v>176</v>
      </c>
      <c r="B751" s="53" t="s">
        <v>175</v>
      </c>
      <c r="C751" s="23" t="s">
        <v>27</v>
      </c>
      <c r="D751" s="21" t="s">
        <v>27</v>
      </c>
      <c r="E751" s="98">
        <v>1150</v>
      </c>
      <c r="F751" s="32"/>
      <c r="G751" s="10"/>
      <c r="H751" s="30"/>
      <c r="I751" s="95"/>
      <c r="J751" s="93"/>
      <c r="K751" s="26"/>
      <c r="L751" s="26"/>
      <c r="M751" s="26"/>
      <c r="N751" s="26"/>
      <c r="O751" s="26"/>
    </row>
    <row r="752" spans="1:15" s="20" customFormat="1" x14ac:dyDescent="0.25">
      <c r="A752" s="23" t="s">
        <v>178</v>
      </c>
      <c r="B752" s="53" t="s">
        <v>177</v>
      </c>
      <c r="C752" s="23" t="s">
        <v>116</v>
      </c>
      <c r="D752" s="21" t="s">
        <v>116</v>
      </c>
      <c r="E752" s="98">
        <v>860</v>
      </c>
      <c r="F752" s="32"/>
      <c r="G752" s="10"/>
      <c r="H752" s="30"/>
      <c r="I752" s="95"/>
      <c r="J752" s="93"/>
      <c r="K752" s="26"/>
      <c r="L752" s="26"/>
      <c r="M752" s="26"/>
      <c r="N752" s="26"/>
      <c r="O752" s="26"/>
    </row>
    <row r="753" spans="1:15" s="26" customFormat="1" x14ac:dyDescent="0.25">
      <c r="A753" s="23" t="s">
        <v>180</v>
      </c>
      <c r="B753" s="53" t="s">
        <v>179</v>
      </c>
      <c r="C753" s="23" t="s">
        <v>116</v>
      </c>
      <c r="D753" s="21" t="s">
        <v>116</v>
      </c>
      <c r="E753" s="98">
        <v>510</v>
      </c>
      <c r="F753" s="32"/>
      <c r="G753" s="10"/>
      <c r="H753" s="30"/>
      <c r="I753" s="95"/>
      <c r="J753" s="93"/>
    </row>
    <row r="754" spans="1:15" s="20" customFormat="1" x14ac:dyDescent="0.25">
      <c r="A754" s="23" t="s">
        <v>451</v>
      </c>
      <c r="B754" s="53" t="s">
        <v>181</v>
      </c>
      <c r="C754" s="23" t="s">
        <v>116</v>
      </c>
      <c r="D754" s="21" t="s">
        <v>116</v>
      </c>
      <c r="E754" s="98">
        <v>60</v>
      </c>
      <c r="F754" s="32"/>
      <c r="G754" s="10"/>
      <c r="H754" s="30"/>
      <c r="I754" s="95"/>
      <c r="J754" s="93"/>
      <c r="K754" s="26"/>
      <c r="L754" s="26"/>
      <c r="M754" s="26"/>
      <c r="N754" s="26"/>
      <c r="O754" s="26"/>
    </row>
    <row r="755" spans="1:15" s="20" customFormat="1" ht="24" x14ac:dyDescent="0.25">
      <c r="A755" s="23" t="s">
        <v>685</v>
      </c>
      <c r="B755" s="53" t="s">
        <v>452</v>
      </c>
      <c r="C755" s="23" t="s">
        <v>50</v>
      </c>
      <c r="D755" s="21" t="s">
        <v>50</v>
      </c>
      <c r="E755" s="98">
        <v>175</v>
      </c>
      <c r="F755" s="32"/>
      <c r="G755" s="10"/>
      <c r="H755" s="30"/>
      <c r="I755" s="95"/>
      <c r="J755" s="93"/>
      <c r="K755" s="26"/>
      <c r="L755" s="26"/>
      <c r="M755" s="26"/>
      <c r="N755" s="26"/>
      <c r="O755" s="26"/>
    </row>
    <row r="756" spans="1:15" s="20" customFormat="1" x14ac:dyDescent="0.25">
      <c r="A756" s="16" t="s">
        <v>947</v>
      </c>
      <c r="B756" s="48" t="s">
        <v>182</v>
      </c>
      <c r="C756" s="49"/>
      <c r="D756" s="50"/>
      <c r="E756" s="293"/>
      <c r="F756" s="293"/>
      <c r="G756" s="24"/>
      <c r="H756" s="30"/>
      <c r="I756" s="47"/>
      <c r="J756" s="93"/>
      <c r="K756" s="26"/>
      <c r="L756" s="26"/>
      <c r="M756" s="26"/>
      <c r="N756" s="26"/>
      <c r="O756" s="26"/>
    </row>
    <row r="757" spans="1:15" s="20" customFormat="1" x14ac:dyDescent="0.25">
      <c r="A757" s="23" t="s">
        <v>183</v>
      </c>
      <c r="B757" s="53" t="s">
        <v>184</v>
      </c>
      <c r="C757" s="21" t="s">
        <v>785</v>
      </c>
      <c r="D757" s="21" t="s">
        <v>785</v>
      </c>
      <c r="E757" s="52">
        <v>310</v>
      </c>
      <c r="F757" s="97"/>
      <c r="G757" s="10"/>
      <c r="H757" s="30"/>
      <c r="I757" s="95"/>
      <c r="J757" s="93"/>
      <c r="K757" s="26"/>
      <c r="L757" s="26"/>
      <c r="M757" s="26"/>
      <c r="N757" s="26"/>
      <c r="O757" s="26"/>
    </row>
    <row r="758" spans="1:15" s="20" customFormat="1" x14ac:dyDescent="0.25">
      <c r="A758" s="23" t="s">
        <v>186</v>
      </c>
      <c r="B758" s="53" t="s">
        <v>187</v>
      </c>
      <c r="C758" s="21" t="s">
        <v>785</v>
      </c>
      <c r="D758" s="21" t="s">
        <v>785</v>
      </c>
      <c r="E758" s="98">
        <v>155</v>
      </c>
      <c r="F758" s="97"/>
      <c r="G758" s="10"/>
      <c r="H758" s="30"/>
      <c r="I758" s="95"/>
      <c r="J758" s="93"/>
      <c r="K758" s="26"/>
      <c r="L758" s="26"/>
      <c r="M758" s="26"/>
      <c r="N758" s="26"/>
      <c r="O758" s="26"/>
    </row>
    <row r="759" spans="1:15" s="20" customFormat="1" x14ac:dyDescent="0.25">
      <c r="A759" s="23" t="s">
        <v>188</v>
      </c>
      <c r="B759" s="53" t="s">
        <v>189</v>
      </c>
      <c r="C759" s="21" t="s">
        <v>785</v>
      </c>
      <c r="D759" s="21" t="s">
        <v>785</v>
      </c>
      <c r="E759" s="98">
        <v>310</v>
      </c>
      <c r="F759" s="97"/>
      <c r="G759" s="10"/>
      <c r="H759" s="30"/>
      <c r="I759" s="95"/>
      <c r="J759" s="93"/>
      <c r="K759" s="26"/>
      <c r="L759" s="26"/>
      <c r="M759" s="26"/>
      <c r="N759" s="26"/>
      <c r="O759" s="26"/>
    </row>
    <row r="760" spans="1:15" s="20" customFormat="1" x14ac:dyDescent="0.25">
      <c r="A760" s="23" t="s">
        <v>190</v>
      </c>
      <c r="B760" s="53" t="s">
        <v>191</v>
      </c>
      <c r="C760" s="14" t="s">
        <v>192</v>
      </c>
      <c r="D760" s="15" t="s">
        <v>192</v>
      </c>
      <c r="E760" s="25">
        <v>600</v>
      </c>
      <c r="F760" s="32"/>
      <c r="G760" s="24"/>
      <c r="H760" s="30"/>
      <c r="I760" s="95"/>
      <c r="J760" s="93"/>
      <c r="K760" s="26"/>
      <c r="L760" s="26"/>
      <c r="M760" s="26"/>
      <c r="N760" s="26"/>
      <c r="O760" s="26"/>
    </row>
    <row r="761" spans="1:15" s="20" customFormat="1" x14ac:dyDescent="0.25">
      <c r="A761" s="16" t="s">
        <v>948</v>
      </c>
      <c r="B761" s="48" t="s">
        <v>193</v>
      </c>
      <c r="C761" s="49"/>
      <c r="D761" s="50"/>
      <c r="E761" s="293"/>
      <c r="F761" s="293"/>
      <c r="G761" s="24"/>
      <c r="H761" s="30"/>
      <c r="I761" s="47"/>
      <c r="J761" s="93"/>
      <c r="K761" s="26"/>
      <c r="L761" s="26"/>
      <c r="M761" s="26"/>
      <c r="N761" s="26"/>
      <c r="O761" s="26"/>
    </row>
    <row r="762" spans="1:15" s="20" customFormat="1" x14ac:dyDescent="0.25">
      <c r="A762" s="23" t="s">
        <v>194</v>
      </c>
      <c r="B762" s="53" t="s">
        <v>195</v>
      </c>
      <c r="C762" s="21" t="s">
        <v>185</v>
      </c>
      <c r="D762" s="21" t="s">
        <v>185</v>
      </c>
      <c r="E762" s="25">
        <v>300</v>
      </c>
      <c r="F762" s="32"/>
      <c r="G762" s="10"/>
      <c r="H762" s="30"/>
      <c r="I762" s="47"/>
      <c r="J762" s="93"/>
      <c r="K762" s="26"/>
      <c r="L762" s="26"/>
      <c r="M762" s="26"/>
      <c r="N762" s="26"/>
      <c r="O762" s="26"/>
    </row>
    <row r="763" spans="1:15" s="20" customFormat="1" x14ac:dyDescent="0.25">
      <c r="A763" s="23" t="s">
        <v>196</v>
      </c>
      <c r="B763" s="53" t="s">
        <v>197</v>
      </c>
      <c r="C763" s="23" t="s">
        <v>116</v>
      </c>
      <c r="D763" s="21" t="s">
        <v>116</v>
      </c>
      <c r="E763" s="98">
        <v>320</v>
      </c>
      <c r="F763" s="32"/>
      <c r="G763" s="10"/>
      <c r="H763" s="30"/>
      <c r="I763" s="95"/>
      <c r="J763" s="93"/>
      <c r="K763" s="26"/>
      <c r="L763" s="26"/>
      <c r="M763" s="26"/>
      <c r="N763" s="26"/>
      <c r="O763" s="26"/>
    </row>
    <row r="764" spans="1:15" s="44" customFormat="1" ht="15" customHeight="1" x14ac:dyDescent="0.25">
      <c r="A764" s="23" t="s">
        <v>198</v>
      </c>
      <c r="B764" s="53" t="s">
        <v>199</v>
      </c>
      <c r="C764" s="14" t="s">
        <v>116</v>
      </c>
      <c r="D764" s="15" t="s">
        <v>116</v>
      </c>
      <c r="E764" s="98">
        <v>550</v>
      </c>
      <c r="F764" s="32"/>
      <c r="G764" s="10"/>
      <c r="H764" s="30"/>
      <c r="I764" s="95"/>
      <c r="J764" s="93" t="s">
        <v>786</v>
      </c>
      <c r="K764" s="26"/>
      <c r="L764" s="26"/>
      <c r="M764" s="45"/>
      <c r="N764" s="45"/>
      <c r="O764" s="45"/>
    </row>
    <row r="765" spans="1:15" s="20" customFormat="1" x14ac:dyDescent="0.25">
      <c r="A765" s="16" t="s">
        <v>949</v>
      </c>
      <c r="B765" s="48" t="s">
        <v>204</v>
      </c>
      <c r="C765" s="49"/>
      <c r="D765" s="50"/>
      <c r="E765" s="293"/>
      <c r="F765" s="293"/>
      <c r="G765" s="24"/>
      <c r="H765" s="30"/>
      <c r="I765" s="47"/>
      <c r="J765" s="93"/>
      <c r="K765" s="26"/>
      <c r="L765" s="26"/>
      <c r="M765" s="26"/>
      <c r="N765" s="26"/>
      <c r="O765" s="26"/>
    </row>
    <row r="766" spans="1:15" s="20" customFormat="1" x14ac:dyDescent="0.25">
      <c r="A766" s="23" t="s">
        <v>201</v>
      </c>
      <c r="B766" s="53" t="s">
        <v>209</v>
      </c>
      <c r="C766" s="23" t="s">
        <v>27</v>
      </c>
      <c r="D766" s="21" t="s">
        <v>27</v>
      </c>
      <c r="E766" s="25">
        <v>55</v>
      </c>
      <c r="F766" s="32"/>
      <c r="G766" s="24"/>
      <c r="H766" s="30"/>
      <c r="I766" s="47"/>
      <c r="J766" s="93"/>
      <c r="K766" s="26"/>
      <c r="L766" s="26"/>
      <c r="M766" s="26"/>
      <c r="N766" s="26"/>
      <c r="O766" s="26"/>
    </row>
    <row r="767" spans="1:15" s="20" customFormat="1" x14ac:dyDescent="0.25">
      <c r="A767" s="23" t="s">
        <v>202</v>
      </c>
      <c r="B767" s="53" t="s">
        <v>210</v>
      </c>
      <c r="C767" s="23" t="s">
        <v>27</v>
      </c>
      <c r="D767" s="21" t="s">
        <v>27</v>
      </c>
      <c r="E767" s="25">
        <v>220</v>
      </c>
      <c r="F767" s="32"/>
      <c r="G767" s="24"/>
      <c r="H767" s="24"/>
      <c r="I767" s="24"/>
      <c r="J767" s="93"/>
      <c r="K767" s="26"/>
      <c r="L767" s="26"/>
      <c r="M767" s="26"/>
      <c r="N767" s="26"/>
      <c r="O767" s="26"/>
    </row>
    <row r="768" spans="1:15" s="26" customFormat="1" x14ac:dyDescent="0.25">
      <c r="A768" s="1"/>
      <c r="B768" s="17"/>
      <c r="C768" s="1"/>
      <c r="D768" s="38"/>
      <c r="E768" s="30"/>
      <c r="F768" s="24"/>
      <c r="G768" s="24"/>
      <c r="H768" s="10"/>
      <c r="I768" s="10"/>
      <c r="J768" s="93"/>
    </row>
    <row r="769" spans="1:15" s="20" customFormat="1" x14ac:dyDescent="0.25">
      <c r="A769" s="16">
        <v>9</v>
      </c>
      <c r="B769" s="60" t="s">
        <v>203</v>
      </c>
      <c r="C769" s="27"/>
      <c r="D769" s="42"/>
      <c r="E769" s="292"/>
      <c r="F769" s="292"/>
      <c r="G769" s="10"/>
      <c r="H769" s="24"/>
      <c r="I769" s="24"/>
      <c r="J769" s="93"/>
      <c r="K769" s="26"/>
      <c r="L769" s="26"/>
      <c r="M769" s="26"/>
      <c r="N769" s="26"/>
      <c r="O769" s="26"/>
    </row>
    <row r="770" spans="1:15" s="20" customFormat="1" x14ac:dyDescent="0.25">
      <c r="A770" s="16" t="s">
        <v>950</v>
      </c>
      <c r="B770" s="92" t="s">
        <v>975</v>
      </c>
      <c r="C770" s="49"/>
      <c r="D770" s="50"/>
      <c r="E770" s="293"/>
      <c r="F770" s="293"/>
      <c r="G770" s="24"/>
      <c r="H770" s="30"/>
      <c r="I770" s="47"/>
      <c r="J770" s="93"/>
      <c r="K770" s="26"/>
      <c r="L770" s="26"/>
      <c r="M770" s="26"/>
      <c r="N770" s="26"/>
      <c r="O770" s="26"/>
    </row>
    <row r="771" spans="1:15" s="26" customFormat="1" x14ac:dyDescent="0.25">
      <c r="A771" s="23" t="s">
        <v>211</v>
      </c>
      <c r="B771" s="53" t="s">
        <v>976</v>
      </c>
      <c r="C771" s="111" t="s">
        <v>7</v>
      </c>
      <c r="D771" s="112" t="s">
        <v>7</v>
      </c>
      <c r="E771" s="52">
        <v>1080</v>
      </c>
      <c r="F771" s="32"/>
      <c r="G771" s="24"/>
      <c r="H771" s="30"/>
      <c r="I771" s="95"/>
      <c r="J771" s="93"/>
    </row>
    <row r="772" spans="1:15" s="20" customFormat="1" x14ac:dyDescent="0.25">
      <c r="A772" s="23" t="s">
        <v>212</v>
      </c>
      <c r="B772" s="53" t="s">
        <v>977</v>
      </c>
      <c r="C772" s="14" t="s">
        <v>7</v>
      </c>
      <c r="D772" s="15" t="s">
        <v>7</v>
      </c>
      <c r="E772" s="127">
        <v>930</v>
      </c>
      <c r="F772" s="32"/>
      <c r="G772" s="24"/>
      <c r="H772" s="30"/>
      <c r="I772" s="95"/>
      <c r="J772" s="93"/>
      <c r="K772" s="26"/>
      <c r="L772" s="26"/>
      <c r="M772" s="26"/>
      <c r="N772" s="26"/>
      <c r="O772" s="26"/>
    </row>
    <row r="773" spans="1:15" s="20" customFormat="1" x14ac:dyDescent="0.25">
      <c r="A773" s="16" t="s">
        <v>951</v>
      </c>
      <c r="B773" s="129" t="s">
        <v>974</v>
      </c>
      <c r="C773" s="130"/>
      <c r="D773" s="131"/>
      <c r="E773" s="293"/>
      <c r="F773" s="293"/>
      <c r="G773" s="24"/>
      <c r="H773" s="30"/>
      <c r="I773" s="47"/>
      <c r="J773" s="93"/>
      <c r="K773" s="26"/>
      <c r="L773" s="26"/>
      <c r="M773" s="26"/>
      <c r="N773" s="26"/>
      <c r="O773" s="26"/>
    </row>
    <row r="774" spans="1:15" s="20" customFormat="1" x14ac:dyDescent="0.25">
      <c r="A774" s="23" t="s">
        <v>213</v>
      </c>
      <c r="B774" s="53" t="s">
        <v>1075</v>
      </c>
      <c r="C774" s="14" t="s">
        <v>7</v>
      </c>
      <c r="D774" s="15" t="s">
        <v>7</v>
      </c>
      <c r="E774" s="127">
        <v>1850</v>
      </c>
      <c r="F774" s="32"/>
      <c r="G774" s="24"/>
      <c r="H774" s="30"/>
      <c r="I774" s="95"/>
      <c r="J774" s="93"/>
      <c r="K774" s="26"/>
      <c r="L774" s="26"/>
      <c r="M774" s="26"/>
      <c r="N774" s="26"/>
      <c r="O774" s="26"/>
    </row>
    <row r="775" spans="1:15" s="20" customFormat="1" x14ac:dyDescent="0.25">
      <c r="A775" s="23" t="s">
        <v>487</v>
      </c>
      <c r="B775" s="53" t="s">
        <v>1076</v>
      </c>
      <c r="C775" s="14" t="s">
        <v>7</v>
      </c>
      <c r="D775" s="15" t="s">
        <v>7</v>
      </c>
      <c r="E775" s="127">
        <v>925</v>
      </c>
      <c r="F775" s="32"/>
      <c r="G775" s="10"/>
      <c r="H775" s="30"/>
      <c r="I775" s="95"/>
      <c r="J775" s="93"/>
      <c r="K775" s="26"/>
      <c r="L775" s="26"/>
      <c r="M775" s="26"/>
      <c r="N775" s="26"/>
      <c r="O775" s="26"/>
    </row>
    <row r="776" spans="1:15" s="20" customFormat="1" x14ac:dyDescent="0.25">
      <c r="A776" s="16" t="s">
        <v>952</v>
      </c>
      <c r="B776" s="129" t="s">
        <v>978</v>
      </c>
      <c r="C776" s="130"/>
      <c r="D776" s="131"/>
      <c r="E776" s="293"/>
      <c r="F776" s="293"/>
      <c r="G776" s="24"/>
      <c r="H776" s="30"/>
      <c r="I776" s="47"/>
      <c r="J776" s="93"/>
      <c r="K776" s="26"/>
      <c r="L776" s="26"/>
      <c r="M776" s="26"/>
      <c r="N776" s="26"/>
      <c r="O776" s="26"/>
    </row>
    <row r="777" spans="1:15" s="20" customFormat="1" x14ac:dyDescent="0.25">
      <c r="A777" s="23" t="s">
        <v>214</v>
      </c>
      <c r="B777" s="53" t="s">
        <v>1077</v>
      </c>
      <c r="C777" s="14" t="s">
        <v>7</v>
      </c>
      <c r="D777" s="15" t="s">
        <v>7</v>
      </c>
      <c r="E777" s="127">
        <v>2750</v>
      </c>
      <c r="F777" s="32"/>
      <c r="G777" s="24"/>
      <c r="H777" s="30"/>
      <c r="I777" s="95"/>
      <c r="J777" s="93"/>
      <c r="K777" s="26"/>
      <c r="L777" s="26"/>
      <c r="M777" s="26"/>
      <c r="N777" s="26"/>
      <c r="O777" s="26"/>
    </row>
    <row r="778" spans="1:15" s="20" customFormat="1" x14ac:dyDescent="0.25">
      <c r="A778" s="23" t="s">
        <v>488</v>
      </c>
      <c r="B778" s="53" t="s">
        <v>1076</v>
      </c>
      <c r="C778" s="14" t="s">
        <v>7</v>
      </c>
      <c r="D778" s="15" t="s">
        <v>7</v>
      </c>
      <c r="E778" s="127">
        <v>1175</v>
      </c>
      <c r="F778" s="32"/>
      <c r="G778" s="24"/>
      <c r="H778" s="30"/>
      <c r="I778" s="95"/>
      <c r="J778" s="93"/>
      <c r="K778" s="26"/>
      <c r="L778" s="26"/>
      <c r="M778" s="26"/>
      <c r="N778" s="26"/>
      <c r="O778" s="26"/>
    </row>
    <row r="779" spans="1:15" s="20" customFormat="1" x14ac:dyDescent="0.25">
      <c r="A779" s="1"/>
      <c r="B779" s="17"/>
      <c r="C779" s="8"/>
      <c r="D779" s="40"/>
      <c r="E779" s="30"/>
      <c r="F779" s="24"/>
      <c r="G779" s="24"/>
      <c r="H779" s="10"/>
      <c r="I779" s="10"/>
      <c r="J779" s="93"/>
      <c r="K779" s="26"/>
      <c r="L779" s="26"/>
      <c r="M779" s="26"/>
      <c r="N779" s="26"/>
      <c r="O779" s="26"/>
    </row>
    <row r="780" spans="1:15" s="20" customFormat="1" x14ac:dyDescent="0.25">
      <c r="A780" s="16">
        <v>10</v>
      </c>
      <c r="B780" s="60" t="s">
        <v>215</v>
      </c>
      <c r="C780" s="27"/>
      <c r="D780" s="42"/>
      <c r="E780" s="292"/>
      <c r="F780" s="292"/>
      <c r="G780" s="10"/>
      <c r="H780" s="10"/>
      <c r="I780" s="10"/>
      <c r="J780" s="93"/>
      <c r="K780" s="26"/>
      <c r="L780" s="26"/>
      <c r="M780" s="26"/>
      <c r="N780" s="26"/>
      <c r="O780" s="26"/>
    </row>
    <row r="781" spans="1:15" s="20" customFormat="1" ht="15" customHeight="1" x14ac:dyDescent="0.25">
      <c r="A781" s="16" t="s">
        <v>953</v>
      </c>
      <c r="B781" s="129" t="s">
        <v>979</v>
      </c>
      <c r="C781" s="130"/>
      <c r="D781" s="131"/>
      <c r="E781" s="293"/>
      <c r="F781" s="293"/>
      <c r="G781" s="10"/>
      <c r="H781" s="30"/>
      <c r="I781" s="47"/>
      <c r="J781" s="93"/>
      <c r="K781" s="26"/>
      <c r="L781" s="26"/>
      <c r="M781" s="26"/>
      <c r="N781" s="26"/>
      <c r="O781" s="26"/>
    </row>
    <row r="782" spans="1:15" s="20" customFormat="1" x14ac:dyDescent="0.25">
      <c r="A782" s="23" t="s">
        <v>216</v>
      </c>
      <c r="B782" s="53" t="s">
        <v>625</v>
      </c>
      <c r="C782" s="23" t="s">
        <v>7</v>
      </c>
      <c r="D782" s="21" t="s">
        <v>7</v>
      </c>
      <c r="E782" s="127">
        <v>1530</v>
      </c>
      <c r="F782" s="32"/>
      <c r="G782" s="10"/>
      <c r="H782" s="30"/>
      <c r="I782" s="95"/>
      <c r="J782" s="93"/>
      <c r="K782" s="26"/>
      <c r="L782" s="26"/>
      <c r="M782" s="26"/>
      <c r="N782" s="26"/>
      <c r="O782" s="26"/>
    </row>
    <row r="783" spans="1:15" s="45" customFormat="1" x14ac:dyDescent="0.25">
      <c r="A783" s="23" t="s">
        <v>686</v>
      </c>
      <c r="B783" s="53" t="s">
        <v>217</v>
      </c>
      <c r="C783" s="23" t="s">
        <v>7</v>
      </c>
      <c r="D783" s="21" t="s">
        <v>7</v>
      </c>
      <c r="E783" s="127">
        <v>1225</v>
      </c>
      <c r="F783" s="32"/>
      <c r="G783" s="10"/>
      <c r="H783" s="30"/>
      <c r="I783" s="95"/>
      <c r="J783" s="93"/>
      <c r="K783" s="26"/>
      <c r="L783" s="26"/>
    </row>
    <row r="784" spans="1:15" s="45" customFormat="1" x14ac:dyDescent="0.25">
      <c r="A784" s="16" t="s">
        <v>954</v>
      </c>
      <c r="B784" s="129" t="s">
        <v>980</v>
      </c>
      <c r="C784" s="130"/>
      <c r="D784" s="131"/>
      <c r="E784" s="293"/>
      <c r="F784" s="293"/>
      <c r="G784" s="6"/>
      <c r="H784" s="30"/>
      <c r="I784" s="95"/>
      <c r="J784" s="93"/>
      <c r="K784" s="26"/>
      <c r="L784" s="26"/>
    </row>
    <row r="785" spans="1:15" s="45" customFormat="1" x14ac:dyDescent="0.25">
      <c r="A785" s="23" t="s">
        <v>466</v>
      </c>
      <c r="B785" s="53" t="s">
        <v>218</v>
      </c>
      <c r="C785" s="23" t="s">
        <v>7</v>
      </c>
      <c r="D785" s="21" t="s">
        <v>7</v>
      </c>
      <c r="E785" s="127">
        <v>2850</v>
      </c>
      <c r="F785" s="32"/>
      <c r="G785" s="6"/>
      <c r="H785" s="30"/>
      <c r="I785" s="95"/>
      <c r="J785" s="94"/>
    </row>
    <row r="786" spans="1:15" s="45" customFormat="1" x14ac:dyDescent="0.25">
      <c r="A786" s="23" t="s">
        <v>467</v>
      </c>
      <c r="B786" s="53" t="s">
        <v>1062</v>
      </c>
      <c r="C786" s="23" t="s">
        <v>7</v>
      </c>
      <c r="D786" s="21" t="s">
        <v>7</v>
      </c>
      <c r="E786" s="127">
        <v>2525</v>
      </c>
      <c r="F786" s="32"/>
      <c r="G786" s="24"/>
      <c r="H786" s="30"/>
      <c r="I786" s="95"/>
      <c r="J786" s="94"/>
    </row>
    <row r="787" spans="1:15" s="45" customFormat="1" x14ac:dyDescent="0.25">
      <c r="A787" s="23" t="s">
        <v>468</v>
      </c>
      <c r="B787" s="53" t="s">
        <v>200</v>
      </c>
      <c r="C787" s="23" t="s">
        <v>7</v>
      </c>
      <c r="D787" s="21" t="s">
        <v>7</v>
      </c>
      <c r="E787" s="127">
        <v>1520</v>
      </c>
      <c r="F787" s="32"/>
      <c r="G787" s="6"/>
      <c r="H787" s="30"/>
      <c r="I787" s="95"/>
      <c r="J787" s="94"/>
    </row>
    <row r="788" spans="1:15" s="20" customFormat="1" x14ac:dyDescent="0.25">
      <c r="A788" s="23" t="s">
        <v>1063</v>
      </c>
      <c r="B788" s="53" t="s">
        <v>1099</v>
      </c>
      <c r="C788" s="23" t="s">
        <v>7</v>
      </c>
      <c r="D788" s="21" t="s">
        <v>7</v>
      </c>
      <c r="E788" s="127">
        <v>1500</v>
      </c>
      <c r="F788" s="32"/>
      <c r="G788" s="45"/>
      <c r="H788" s="30"/>
      <c r="I788" s="47"/>
      <c r="J788" s="94"/>
      <c r="K788" s="45"/>
      <c r="L788" s="45"/>
      <c r="M788" s="26"/>
      <c r="N788" s="26"/>
      <c r="O788" s="26"/>
    </row>
    <row r="789" spans="1:15" s="20" customFormat="1" x14ac:dyDescent="0.25">
      <c r="A789" s="16" t="s">
        <v>955</v>
      </c>
      <c r="B789" s="129" t="s">
        <v>981</v>
      </c>
      <c r="C789" s="130"/>
      <c r="D789" s="131"/>
      <c r="E789" s="293"/>
      <c r="F789" s="293"/>
      <c r="G789" s="6"/>
      <c r="H789" s="30"/>
      <c r="I789" s="47"/>
      <c r="J789" s="94"/>
      <c r="K789" s="45"/>
      <c r="L789" s="45"/>
      <c r="M789" s="26"/>
      <c r="N789" s="26"/>
      <c r="O789" s="26"/>
    </row>
    <row r="790" spans="1:15" s="20" customFormat="1" x14ac:dyDescent="0.25">
      <c r="A790" s="23" t="s">
        <v>469</v>
      </c>
      <c r="B790" s="53" t="s">
        <v>219</v>
      </c>
      <c r="C790" s="21" t="s">
        <v>185</v>
      </c>
      <c r="D790" s="21" t="s">
        <v>185</v>
      </c>
      <c r="E790" s="91">
        <v>850</v>
      </c>
      <c r="F790" s="32"/>
      <c r="G790" s="6"/>
      <c r="H790" s="30"/>
      <c r="I790" s="95"/>
      <c r="J790" s="93"/>
      <c r="K790" s="26"/>
      <c r="L790" s="26"/>
      <c r="M790" s="26"/>
      <c r="N790" s="26"/>
      <c r="O790" s="26"/>
    </row>
    <row r="791" spans="1:15" s="20" customFormat="1" x14ac:dyDescent="0.25">
      <c r="A791" s="23" t="s">
        <v>470</v>
      </c>
      <c r="B791" s="53" t="s">
        <v>220</v>
      </c>
      <c r="C791" s="14" t="s">
        <v>221</v>
      </c>
      <c r="D791" s="15" t="s">
        <v>221</v>
      </c>
      <c r="E791" s="91">
        <v>550</v>
      </c>
      <c r="F791" s="32"/>
      <c r="G791" s="24"/>
      <c r="H791" s="30"/>
      <c r="I791" s="95"/>
      <c r="J791" s="93"/>
      <c r="K791" s="26"/>
      <c r="L791" s="26"/>
      <c r="M791" s="26"/>
      <c r="N791" s="26"/>
      <c r="O791" s="26"/>
    </row>
    <row r="792" spans="1:15" s="20" customFormat="1" x14ac:dyDescent="0.25">
      <c r="A792" s="23" t="s">
        <v>606</v>
      </c>
      <c r="B792" s="53" t="s">
        <v>893</v>
      </c>
      <c r="C792" s="14" t="s">
        <v>192</v>
      </c>
      <c r="D792" s="15" t="s">
        <v>192</v>
      </c>
      <c r="E792" s="91">
        <v>850</v>
      </c>
      <c r="F792" s="32"/>
      <c r="G792" s="24"/>
      <c r="H792" s="30"/>
      <c r="I792" s="95"/>
      <c r="J792" s="93"/>
      <c r="K792" s="26"/>
      <c r="L792" s="26"/>
      <c r="M792" s="26"/>
      <c r="N792" s="26"/>
      <c r="O792" s="26"/>
    </row>
    <row r="793" spans="1:15" s="20" customFormat="1" x14ac:dyDescent="0.25">
      <c r="A793" s="23" t="s">
        <v>612</v>
      </c>
      <c r="B793" s="53" t="s">
        <v>894</v>
      </c>
      <c r="C793" s="14" t="s">
        <v>192</v>
      </c>
      <c r="D793" s="15" t="s">
        <v>192</v>
      </c>
      <c r="E793" s="91">
        <v>450</v>
      </c>
      <c r="F793" s="32"/>
      <c r="G793" s="24"/>
      <c r="H793" s="30"/>
      <c r="I793" s="95"/>
      <c r="J793" s="93"/>
      <c r="K793" s="26"/>
      <c r="L793" s="26"/>
      <c r="M793" s="26"/>
      <c r="N793" s="26"/>
      <c r="O793" s="26"/>
    </row>
    <row r="794" spans="1:15" s="20" customFormat="1" x14ac:dyDescent="0.25">
      <c r="A794" s="23" t="s">
        <v>904</v>
      </c>
      <c r="B794" s="53" t="s">
        <v>895</v>
      </c>
      <c r="C794" s="14" t="s">
        <v>192</v>
      </c>
      <c r="D794" s="15" t="s">
        <v>192</v>
      </c>
      <c r="E794" s="91">
        <v>340</v>
      </c>
      <c r="F794" s="32"/>
      <c r="G794" s="24"/>
      <c r="H794" s="30"/>
      <c r="I794" s="95"/>
      <c r="J794" s="93"/>
      <c r="K794" s="26"/>
      <c r="L794" s="26"/>
      <c r="M794" s="26"/>
      <c r="N794" s="26"/>
      <c r="O794" s="26"/>
    </row>
    <row r="795" spans="1:15" s="20" customFormat="1" ht="24" x14ac:dyDescent="0.25">
      <c r="A795" s="23" t="s">
        <v>905</v>
      </c>
      <c r="B795" s="53" t="s">
        <v>613</v>
      </c>
      <c r="C795" s="14" t="s">
        <v>185</v>
      </c>
      <c r="D795" s="15" t="s">
        <v>185</v>
      </c>
      <c r="E795" s="91">
        <v>475</v>
      </c>
      <c r="F795" s="32"/>
      <c r="G795" s="24"/>
      <c r="H795" s="30"/>
      <c r="I795" s="95"/>
      <c r="J795" s="93"/>
      <c r="K795" s="26"/>
      <c r="L795" s="26"/>
      <c r="M795" s="26"/>
      <c r="N795" s="26"/>
      <c r="O795" s="26"/>
    </row>
    <row r="796" spans="1:15" s="20" customFormat="1" x14ac:dyDescent="0.25">
      <c r="A796" s="18"/>
      <c r="B796" s="19"/>
      <c r="C796" s="18"/>
      <c r="D796" s="41"/>
      <c r="E796" s="31"/>
      <c r="F796" s="24"/>
      <c r="G796" s="24"/>
      <c r="H796" s="10"/>
      <c r="I796" s="10"/>
      <c r="J796" s="93"/>
      <c r="K796" s="26"/>
      <c r="L796" s="26"/>
      <c r="M796" s="26"/>
      <c r="N796" s="26"/>
      <c r="O796" s="26"/>
    </row>
    <row r="797" spans="1:15" s="20" customFormat="1" x14ac:dyDescent="0.25">
      <c r="A797" s="16">
        <v>11</v>
      </c>
      <c r="B797" s="60" t="s">
        <v>222</v>
      </c>
      <c r="C797" s="27"/>
      <c r="D797" s="42"/>
      <c r="E797" s="292"/>
      <c r="F797" s="292"/>
      <c r="G797" s="10"/>
      <c r="H797" s="10"/>
      <c r="I797" s="10"/>
      <c r="J797" s="93"/>
      <c r="K797" s="26"/>
      <c r="L797" s="26"/>
      <c r="M797" s="26"/>
      <c r="N797" s="26"/>
      <c r="O797" s="26"/>
    </row>
    <row r="798" spans="1:15" s="20" customFormat="1" x14ac:dyDescent="0.25">
      <c r="A798" s="16" t="s">
        <v>956</v>
      </c>
      <c r="B798" s="48" t="s">
        <v>223</v>
      </c>
      <c r="C798" s="49"/>
      <c r="D798" s="50"/>
      <c r="E798" s="293"/>
      <c r="F798" s="293"/>
      <c r="G798" s="10"/>
      <c r="H798" s="30"/>
      <c r="I798" s="47"/>
      <c r="J798" s="93"/>
      <c r="K798" s="26"/>
      <c r="L798" s="26"/>
      <c r="M798" s="26"/>
      <c r="N798" s="26"/>
      <c r="O798" s="26"/>
    </row>
    <row r="799" spans="1:15" s="20" customFormat="1" x14ac:dyDescent="0.25">
      <c r="A799" s="23" t="s">
        <v>224</v>
      </c>
      <c r="B799" s="53" t="s">
        <v>1078</v>
      </c>
      <c r="C799" s="23" t="s">
        <v>116</v>
      </c>
      <c r="D799" s="21" t="s">
        <v>116</v>
      </c>
      <c r="E799" s="127">
        <v>1500</v>
      </c>
      <c r="F799" s="32"/>
      <c r="G799" s="10"/>
      <c r="H799" s="30"/>
      <c r="I799" s="95"/>
      <c r="J799" s="93"/>
      <c r="K799" s="26"/>
      <c r="L799" s="26"/>
      <c r="M799" s="26"/>
      <c r="N799" s="26"/>
      <c r="O799" s="26"/>
    </row>
    <row r="800" spans="1:15" s="20" customFormat="1" x14ac:dyDescent="0.25">
      <c r="A800" s="23" t="s">
        <v>225</v>
      </c>
      <c r="B800" s="53" t="s">
        <v>226</v>
      </c>
      <c r="C800" s="23" t="s">
        <v>227</v>
      </c>
      <c r="D800" s="21" t="s">
        <v>7</v>
      </c>
      <c r="E800" s="127">
        <v>1750</v>
      </c>
      <c r="F800" s="32"/>
      <c r="G800" s="10"/>
      <c r="H800" s="30"/>
      <c r="I800" s="95"/>
      <c r="J800" s="93"/>
      <c r="K800" s="26"/>
      <c r="L800" s="26"/>
      <c r="M800" s="26"/>
      <c r="N800" s="26"/>
      <c r="O800" s="26"/>
    </row>
    <row r="801" spans="1:15" s="20" customFormat="1" ht="24" x14ac:dyDescent="0.25">
      <c r="A801" s="23" t="s">
        <v>228</v>
      </c>
      <c r="B801" s="53" t="s">
        <v>229</v>
      </c>
      <c r="C801" s="23" t="s">
        <v>227</v>
      </c>
      <c r="D801" s="21" t="s">
        <v>7</v>
      </c>
      <c r="E801" s="127">
        <v>875</v>
      </c>
      <c r="F801" s="32"/>
      <c r="G801" s="10"/>
      <c r="H801" s="30"/>
      <c r="I801" s="95"/>
      <c r="J801" s="93"/>
      <c r="K801" s="26"/>
      <c r="L801" s="26"/>
      <c r="M801" s="26"/>
      <c r="N801" s="26"/>
      <c r="O801" s="26"/>
    </row>
    <row r="802" spans="1:15" s="20" customFormat="1" x14ac:dyDescent="0.25">
      <c r="A802" s="16" t="s">
        <v>957</v>
      </c>
      <c r="B802" s="129" t="s">
        <v>230</v>
      </c>
      <c r="C802" s="130"/>
      <c r="D802" s="131"/>
      <c r="E802" s="293"/>
      <c r="F802" s="293"/>
      <c r="G802" s="7"/>
      <c r="H802" s="30"/>
      <c r="I802" s="47"/>
      <c r="J802" s="93"/>
      <c r="K802" s="26"/>
      <c r="L802" s="26"/>
      <c r="M802" s="26"/>
      <c r="N802" s="26"/>
      <c r="O802" s="26"/>
    </row>
    <row r="803" spans="1:15" s="20" customFormat="1" x14ac:dyDescent="0.25">
      <c r="A803" s="23" t="s">
        <v>231</v>
      </c>
      <c r="B803" s="53" t="s">
        <v>1079</v>
      </c>
      <c r="C803" s="23" t="s">
        <v>116</v>
      </c>
      <c r="D803" s="21" t="s">
        <v>116</v>
      </c>
      <c r="E803" s="127">
        <v>1800</v>
      </c>
      <c r="F803" s="32"/>
      <c r="G803" s="10"/>
      <c r="H803" s="30"/>
      <c r="I803" s="95"/>
      <c r="J803" s="93"/>
      <c r="K803" s="26"/>
      <c r="L803" s="26"/>
      <c r="M803" s="26"/>
      <c r="N803" s="26"/>
      <c r="O803" s="26"/>
    </row>
    <row r="804" spans="1:15" s="20" customFormat="1" x14ac:dyDescent="0.25">
      <c r="A804" s="23" t="s">
        <v>232</v>
      </c>
      <c r="B804" s="53" t="s">
        <v>233</v>
      </c>
      <c r="C804" s="23" t="s">
        <v>227</v>
      </c>
      <c r="D804" s="21" t="s">
        <v>7</v>
      </c>
      <c r="E804" s="127">
        <v>2900</v>
      </c>
      <c r="F804" s="32"/>
      <c r="G804" s="10"/>
      <c r="H804" s="30"/>
      <c r="I804" s="95"/>
      <c r="J804" s="93"/>
      <c r="K804" s="26"/>
      <c r="L804" s="26"/>
      <c r="M804" s="26"/>
      <c r="N804" s="26"/>
      <c r="O804" s="26"/>
    </row>
    <row r="805" spans="1:15" s="20" customFormat="1" ht="24" x14ac:dyDescent="0.25">
      <c r="A805" s="23" t="s">
        <v>234</v>
      </c>
      <c r="B805" s="53" t="s">
        <v>235</v>
      </c>
      <c r="C805" s="23" t="s">
        <v>227</v>
      </c>
      <c r="D805" s="21" t="s">
        <v>7</v>
      </c>
      <c r="E805" s="127">
        <v>1450</v>
      </c>
      <c r="F805" s="113"/>
      <c r="G805" s="10"/>
      <c r="H805" s="30"/>
      <c r="I805" s="95"/>
      <c r="J805" s="93"/>
      <c r="K805" s="26"/>
      <c r="L805" s="26"/>
      <c r="M805" s="26"/>
      <c r="N805" s="26"/>
      <c r="O805" s="26"/>
    </row>
    <row r="806" spans="1:15" s="20" customFormat="1" x14ac:dyDescent="0.25">
      <c r="A806" s="16" t="s">
        <v>958</v>
      </c>
      <c r="B806" s="129" t="s">
        <v>236</v>
      </c>
      <c r="C806" s="130"/>
      <c r="D806" s="131"/>
      <c r="E806" s="293"/>
      <c r="F806" s="293"/>
      <c r="G806" s="7"/>
      <c r="H806" s="30"/>
      <c r="I806" s="47"/>
      <c r="J806" s="93"/>
      <c r="K806" s="26"/>
      <c r="L806" s="26"/>
      <c r="M806" s="26"/>
      <c r="N806" s="26"/>
      <c r="O806" s="26"/>
    </row>
    <row r="807" spans="1:15" s="20" customFormat="1" x14ac:dyDescent="0.25">
      <c r="A807" s="23" t="s">
        <v>237</v>
      </c>
      <c r="B807" s="53" t="s">
        <v>1068</v>
      </c>
      <c r="C807" s="23" t="s">
        <v>75</v>
      </c>
      <c r="D807" s="21" t="s">
        <v>75</v>
      </c>
      <c r="E807" s="127">
        <v>1850</v>
      </c>
      <c r="F807" s="32"/>
      <c r="G807" s="10"/>
      <c r="H807" s="30"/>
      <c r="I807" s="95"/>
      <c r="J807" s="93"/>
      <c r="K807" s="26"/>
      <c r="L807" s="26"/>
      <c r="M807" s="26"/>
      <c r="N807" s="26"/>
      <c r="O807" s="26"/>
    </row>
    <row r="808" spans="1:15" s="20" customFormat="1" x14ac:dyDescent="0.25">
      <c r="A808" s="23" t="s">
        <v>238</v>
      </c>
      <c r="B808" s="53" t="s">
        <v>239</v>
      </c>
      <c r="C808" s="23" t="s">
        <v>227</v>
      </c>
      <c r="D808" s="21" t="s">
        <v>7</v>
      </c>
      <c r="E808" s="127">
        <v>3450</v>
      </c>
      <c r="F808" s="32"/>
      <c r="G808" s="10"/>
      <c r="H808" s="30"/>
      <c r="I808" s="95"/>
      <c r="J808" s="93"/>
      <c r="K808" s="26"/>
      <c r="L808" s="26"/>
      <c r="M808" s="26"/>
      <c r="N808" s="26"/>
      <c r="O808" s="26"/>
    </row>
    <row r="809" spans="1:15" s="20" customFormat="1" ht="24" x14ac:dyDescent="0.25">
      <c r="A809" s="23" t="s">
        <v>240</v>
      </c>
      <c r="B809" s="53" t="s">
        <v>241</v>
      </c>
      <c r="C809" s="23" t="s">
        <v>227</v>
      </c>
      <c r="D809" s="21" t="s">
        <v>7</v>
      </c>
      <c r="E809" s="127">
        <v>1725</v>
      </c>
      <c r="F809" s="32"/>
      <c r="G809" s="10"/>
      <c r="H809" s="30"/>
      <c r="I809" s="95"/>
      <c r="J809" s="93"/>
      <c r="K809" s="26"/>
      <c r="L809" s="26"/>
      <c r="M809" s="26"/>
      <c r="N809" s="26"/>
      <c r="O809" s="26"/>
    </row>
    <row r="810" spans="1:15" s="20" customFormat="1" x14ac:dyDescent="0.25">
      <c r="A810" s="16" t="s">
        <v>959</v>
      </c>
      <c r="B810" s="129" t="s">
        <v>242</v>
      </c>
      <c r="C810" s="130"/>
      <c r="D810" s="131"/>
      <c r="E810" s="293"/>
      <c r="F810" s="293"/>
      <c r="G810" s="7"/>
      <c r="H810" s="30"/>
      <c r="I810" s="47"/>
      <c r="J810" s="93"/>
      <c r="K810" s="26"/>
      <c r="L810" s="26"/>
      <c r="M810" s="26"/>
      <c r="N810" s="26"/>
      <c r="O810" s="26"/>
    </row>
    <row r="811" spans="1:15" s="20" customFormat="1" x14ac:dyDescent="0.25">
      <c r="A811" s="23" t="s">
        <v>243</v>
      </c>
      <c r="B811" s="53" t="s">
        <v>244</v>
      </c>
      <c r="C811" s="23" t="s">
        <v>116</v>
      </c>
      <c r="D811" s="21" t="s">
        <v>116</v>
      </c>
      <c r="E811" s="127">
        <v>1850</v>
      </c>
      <c r="F811" s="32"/>
      <c r="G811" s="10"/>
      <c r="H811" s="30"/>
      <c r="I811" s="95"/>
      <c r="J811" s="93"/>
      <c r="K811" s="26"/>
      <c r="L811" s="26"/>
      <c r="M811" s="26"/>
      <c r="N811" s="26"/>
      <c r="O811" s="26"/>
    </row>
    <row r="812" spans="1:15" s="20" customFormat="1" x14ac:dyDescent="0.25">
      <c r="A812" s="23" t="s">
        <v>245</v>
      </c>
      <c r="B812" s="53" t="s">
        <v>246</v>
      </c>
      <c r="C812" s="23" t="s">
        <v>227</v>
      </c>
      <c r="D812" s="21" t="s">
        <v>7</v>
      </c>
      <c r="E812" s="127">
        <v>4400</v>
      </c>
      <c r="F812" s="32"/>
      <c r="G812" s="10"/>
      <c r="H812" s="30"/>
      <c r="I812" s="95"/>
      <c r="J812" s="93"/>
      <c r="K812" s="26"/>
      <c r="L812" s="26"/>
      <c r="M812" s="26"/>
      <c r="N812" s="26"/>
      <c r="O812" s="26"/>
    </row>
    <row r="813" spans="1:15" s="20" customFormat="1" ht="24" x14ac:dyDescent="0.25">
      <c r="A813" s="23" t="s">
        <v>247</v>
      </c>
      <c r="B813" s="53" t="s">
        <v>248</v>
      </c>
      <c r="C813" s="23" t="s">
        <v>227</v>
      </c>
      <c r="D813" s="21" t="s">
        <v>7</v>
      </c>
      <c r="E813" s="127">
        <v>2200</v>
      </c>
      <c r="F813" s="32"/>
      <c r="G813" s="10"/>
      <c r="H813" s="30"/>
      <c r="I813" s="95"/>
      <c r="J813" s="93"/>
      <c r="K813" s="26"/>
      <c r="L813" s="26"/>
      <c r="M813" s="26"/>
      <c r="N813" s="26"/>
      <c r="O813" s="26"/>
    </row>
    <row r="814" spans="1:15" s="20" customFormat="1" x14ac:dyDescent="0.25">
      <c r="A814" s="11"/>
      <c r="B814" s="43"/>
      <c r="C814" s="1"/>
      <c r="D814" s="38"/>
      <c r="E814" s="29"/>
      <c r="F814" s="24"/>
      <c r="G814" s="24"/>
      <c r="H814" s="24"/>
      <c r="I814" s="24"/>
      <c r="J814" s="93"/>
      <c r="K814" s="26"/>
      <c r="L814" s="26"/>
      <c r="M814" s="26"/>
      <c r="N814" s="26"/>
      <c r="O814" s="26"/>
    </row>
    <row r="815" spans="1:15" s="20" customFormat="1" x14ac:dyDescent="0.25">
      <c r="A815" s="16">
        <v>12</v>
      </c>
      <c r="B815" s="60" t="s">
        <v>249</v>
      </c>
      <c r="C815" s="27"/>
      <c r="D815" s="42"/>
      <c r="E815" s="292"/>
      <c r="F815" s="292"/>
      <c r="G815" s="24"/>
      <c r="H815" s="30"/>
      <c r="I815" s="47"/>
      <c r="J815" s="93"/>
      <c r="K815" s="26"/>
      <c r="L815" s="26"/>
      <c r="M815" s="26"/>
      <c r="N815" s="26"/>
      <c r="O815" s="26"/>
    </row>
    <row r="816" spans="1:15" s="20" customFormat="1" x14ac:dyDescent="0.25">
      <c r="A816" s="23" t="s">
        <v>396</v>
      </c>
      <c r="B816" s="53" t="s">
        <v>250</v>
      </c>
      <c r="C816" s="23" t="s">
        <v>779</v>
      </c>
      <c r="D816" s="21" t="s">
        <v>779</v>
      </c>
      <c r="E816" s="98">
        <v>72</v>
      </c>
      <c r="F816" s="32"/>
      <c r="G816" s="10"/>
      <c r="H816" s="30"/>
      <c r="I816" s="95"/>
      <c r="J816" s="93"/>
      <c r="K816" s="26"/>
      <c r="L816" s="26"/>
      <c r="M816" s="26"/>
      <c r="N816" s="26"/>
      <c r="O816" s="26"/>
    </row>
    <row r="817" spans="1:15" s="20" customFormat="1" x14ac:dyDescent="0.25">
      <c r="A817" s="23" t="s">
        <v>397</v>
      </c>
      <c r="B817" s="53" t="s">
        <v>251</v>
      </c>
      <c r="C817" s="23" t="s">
        <v>779</v>
      </c>
      <c r="D817" s="21" t="s">
        <v>779</v>
      </c>
      <c r="E817" s="98">
        <v>170</v>
      </c>
      <c r="F817" s="32"/>
      <c r="G817" s="10"/>
      <c r="H817" s="30"/>
      <c r="I817" s="95"/>
      <c r="J817" s="93"/>
      <c r="K817" s="26"/>
      <c r="L817" s="26"/>
      <c r="M817" s="26"/>
      <c r="N817" s="26"/>
      <c r="O817" s="26"/>
    </row>
    <row r="818" spans="1:15" s="20" customFormat="1" x14ac:dyDescent="0.25">
      <c r="A818" s="23" t="s">
        <v>254</v>
      </c>
      <c r="B818" s="53" t="s">
        <v>252</v>
      </c>
      <c r="C818" s="23" t="s">
        <v>779</v>
      </c>
      <c r="D818" s="21" t="s">
        <v>779</v>
      </c>
      <c r="E818" s="98">
        <v>170</v>
      </c>
      <c r="F818" s="32"/>
      <c r="G818" s="10"/>
      <c r="H818" s="30"/>
      <c r="I818" s="95"/>
      <c r="J818" s="93"/>
      <c r="K818" s="26"/>
      <c r="L818" s="26"/>
      <c r="M818" s="26"/>
      <c r="N818" s="26"/>
      <c r="O818" s="26"/>
    </row>
    <row r="819" spans="1:15" s="20" customFormat="1" x14ac:dyDescent="0.25">
      <c r="A819" s="23" t="s">
        <v>264</v>
      </c>
      <c r="B819" s="53" t="s">
        <v>253</v>
      </c>
      <c r="C819" s="23" t="s">
        <v>779</v>
      </c>
      <c r="D819" s="21" t="s">
        <v>779</v>
      </c>
      <c r="E819" s="98">
        <v>72</v>
      </c>
      <c r="F819" s="32"/>
      <c r="G819" s="10"/>
      <c r="H819" s="30"/>
      <c r="I819" s="95"/>
      <c r="J819" s="93"/>
      <c r="K819" s="26"/>
      <c r="L819" s="26"/>
      <c r="M819" s="26"/>
      <c r="N819" s="26"/>
      <c r="O819" s="26"/>
    </row>
    <row r="820" spans="1:15" s="20" customFormat="1" x14ac:dyDescent="0.25">
      <c r="A820" s="23" t="s">
        <v>265</v>
      </c>
      <c r="B820" s="53" t="s">
        <v>255</v>
      </c>
      <c r="C820" s="23" t="s">
        <v>779</v>
      </c>
      <c r="D820" s="21" t="s">
        <v>779</v>
      </c>
      <c r="E820" s="98">
        <v>72</v>
      </c>
      <c r="F820" s="32"/>
      <c r="G820" s="10"/>
      <c r="H820" s="30"/>
      <c r="I820" s="95"/>
      <c r="J820" s="93"/>
      <c r="K820" s="26"/>
      <c r="L820" s="26"/>
      <c r="M820" s="26"/>
      <c r="N820" s="26"/>
      <c r="O820" s="26"/>
    </row>
    <row r="821" spans="1:15" s="20" customFormat="1" x14ac:dyDescent="0.25">
      <c r="A821" s="23" t="s">
        <v>266</v>
      </c>
      <c r="B821" s="53" t="s">
        <v>256</v>
      </c>
      <c r="C821" s="23" t="s">
        <v>7</v>
      </c>
      <c r="D821" s="21" t="s">
        <v>7</v>
      </c>
      <c r="E821" s="98">
        <v>30</v>
      </c>
      <c r="F821" s="32"/>
      <c r="G821" s="10"/>
      <c r="H821" s="30"/>
      <c r="I821" s="95"/>
      <c r="J821" s="93"/>
      <c r="K821" s="26"/>
      <c r="L821" s="26"/>
      <c r="M821" s="26"/>
      <c r="N821" s="26"/>
      <c r="O821" s="26"/>
    </row>
    <row r="822" spans="1:15" s="20" customFormat="1" x14ac:dyDescent="0.25">
      <c r="A822" s="23" t="s">
        <v>267</v>
      </c>
      <c r="B822" s="53" t="s">
        <v>257</v>
      </c>
      <c r="C822" s="23" t="s">
        <v>779</v>
      </c>
      <c r="D822" s="21" t="s">
        <v>779</v>
      </c>
      <c r="E822" s="127">
        <v>60</v>
      </c>
      <c r="F822" s="32"/>
      <c r="G822" s="10"/>
      <c r="H822" s="30"/>
      <c r="I822" s="95"/>
      <c r="J822" s="93"/>
      <c r="K822" s="26"/>
      <c r="L822" s="26"/>
      <c r="M822" s="26"/>
      <c r="N822" s="26"/>
      <c r="O822" s="26"/>
    </row>
    <row r="823" spans="1:15" s="20" customFormat="1" x14ac:dyDescent="0.25">
      <c r="A823" s="23" t="s">
        <v>268</v>
      </c>
      <c r="B823" s="53" t="s">
        <v>258</v>
      </c>
      <c r="C823" s="23" t="s">
        <v>7</v>
      </c>
      <c r="D823" s="21" t="s">
        <v>7</v>
      </c>
      <c r="E823" s="127">
        <v>60</v>
      </c>
      <c r="F823" s="32"/>
      <c r="G823" s="10"/>
      <c r="H823" s="30"/>
      <c r="I823" s="95"/>
      <c r="J823" s="93"/>
      <c r="K823" s="26"/>
      <c r="L823" s="26"/>
      <c r="M823" s="26"/>
      <c r="N823" s="26"/>
      <c r="O823" s="26"/>
    </row>
    <row r="824" spans="1:15" s="20" customFormat="1" x14ac:dyDescent="0.25">
      <c r="A824" s="23" t="s">
        <v>269</v>
      </c>
      <c r="B824" s="53" t="s">
        <v>259</v>
      </c>
      <c r="C824" s="23" t="s">
        <v>779</v>
      </c>
      <c r="D824" s="21" t="s">
        <v>779</v>
      </c>
      <c r="E824" s="127">
        <v>115</v>
      </c>
      <c r="F824" s="32"/>
      <c r="G824" s="10"/>
      <c r="H824" s="30"/>
      <c r="I824" s="95"/>
      <c r="J824" s="93"/>
      <c r="K824" s="26"/>
      <c r="L824" s="26"/>
      <c r="M824" s="26"/>
      <c r="N824" s="26"/>
      <c r="O824" s="26"/>
    </row>
    <row r="825" spans="1:15" s="20" customFormat="1" x14ac:dyDescent="0.25">
      <c r="A825" s="23" t="s">
        <v>270</v>
      </c>
      <c r="B825" s="53" t="s">
        <v>260</v>
      </c>
      <c r="C825" s="23" t="s">
        <v>7</v>
      </c>
      <c r="D825" s="21" t="s">
        <v>7</v>
      </c>
      <c r="E825" s="127">
        <v>60</v>
      </c>
      <c r="F825" s="32"/>
      <c r="G825" s="10"/>
      <c r="H825" s="30"/>
      <c r="I825" s="95"/>
      <c r="J825" s="93"/>
      <c r="K825" s="26"/>
      <c r="L825" s="26"/>
      <c r="M825" s="26"/>
      <c r="N825" s="26"/>
      <c r="O825" s="26"/>
    </row>
    <row r="826" spans="1:15" s="20" customFormat="1" x14ac:dyDescent="0.25">
      <c r="A826" s="23" t="s">
        <v>271</v>
      </c>
      <c r="B826" s="53" t="s">
        <v>261</v>
      </c>
      <c r="C826" s="23" t="s">
        <v>779</v>
      </c>
      <c r="D826" s="21" t="s">
        <v>779</v>
      </c>
      <c r="E826" s="127">
        <v>115</v>
      </c>
      <c r="F826" s="32"/>
      <c r="G826" s="10"/>
      <c r="H826" s="30"/>
      <c r="I826" s="95"/>
      <c r="J826" s="93"/>
      <c r="K826" s="26"/>
      <c r="L826" s="26"/>
      <c r="M826" s="26"/>
      <c r="N826" s="26"/>
      <c r="O826" s="26"/>
    </row>
    <row r="827" spans="1:15" s="20" customFormat="1" x14ac:dyDescent="0.25">
      <c r="A827" s="23" t="s">
        <v>272</v>
      </c>
      <c r="B827" s="53" t="s">
        <v>1071</v>
      </c>
      <c r="C827" s="23" t="s">
        <v>779</v>
      </c>
      <c r="D827" s="21" t="s">
        <v>779</v>
      </c>
      <c r="E827" s="127">
        <v>72</v>
      </c>
      <c r="F827" s="32"/>
      <c r="G827" s="10"/>
      <c r="H827" s="30"/>
      <c r="I827" s="95"/>
      <c r="J827" s="93"/>
      <c r="K827" s="26"/>
      <c r="L827" s="26"/>
      <c r="M827" s="26"/>
      <c r="N827" s="26"/>
      <c r="O827" s="26"/>
    </row>
    <row r="828" spans="1:15" s="20" customFormat="1" x14ac:dyDescent="0.25">
      <c r="A828" s="23" t="s">
        <v>273</v>
      </c>
      <c r="B828" s="53" t="s">
        <v>1326</v>
      </c>
      <c r="C828" s="23" t="s">
        <v>779</v>
      </c>
      <c r="D828" s="21" t="s">
        <v>779</v>
      </c>
      <c r="E828" s="127">
        <v>72</v>
      </c>
      <c r="F828" s="32"/>
      <c r="G828" s="10"/>
      <c r="H828" s="30"/>
      <c r="I828" s="95"/>
      <c r="J828" s="93"/>
      <c r="K828" s="26"/>
      <c r="L828" s="26"/>
      <c r="M828" s="26"/>
      <c r="N828" s="26"/>
      <c r="O828" s="26"/>
    </row>
    <row r="829" spans="1:15" s="20" customFormat="1" x14ac:dyDescent="0.25">
      <c r="A829" s="23" t="s">
        <v>274</v>
      </c>
      <c r="B829" s="53" t="s">
        <v>1069</v>
      </c>
      <c r="C829" s="23" t="s">
        <v>779</v>
      </c>
      <c r="D829" s="21" t="s">
        <v>779</v>
      </c>
      <c r="E829" s="127">
        <v>72</v>
      </c>
      <c r="F829" s="32"/>
      <c r="G829" s="10"/>
      <c r="H829" s="30"/>
      <c r="I829" s="95"/>
      <c r="J829" s="93"/>
      <c r="K829" s="26"/>
      <c r="L829" s="26"/>
      <c r="M829" s="26"/>
      <c r="N829" s="26"/>
      <c r="O829" s="26"/>
    </row>
    <row r="830" spans="1:15" s="20" customFormat="1" x14ac:dyDescent="0.25">
      <c r="A830" s="23" t="s">
        <v>275</v>
      </c>
      <c r="B830" s="53" t="s">
        <v>1070</v>
      </c>
      <c r="C830" s="23" t="s">
        <v>27</v>
      </c>
      <c r="D830" s="21" t="s">
        <v>27</v>
      </c>
      <c r="E830" s="127">
        <v>115</v>
      </c>
      <c r="F830" s="32"/>
      <c r="G830" s="10"/>
      <c r="H830" s="30"/>
      <c r="I830" s="95"/>
      <c r="J830" s="93"/>
      <c r="K830" s="26"/>
      <c r="L830" s="26"/>
      <c r="M830" s="26"/>
      <c r="N830" s="26"/>
      <c r="O830" s="26"/>
    </row>
    <row r="831" spans="1:15" s="20" customFormat="1" x14ac:dyDescent="0.25">
      <c r="A831" s="23" t="s">
        <v>276</v>
      </c>
      <c r="B831" s="53" t="s">
        <v>262</v>
      </c>
      <c r="C831" s="23" t="s">
        <v>221</v>
      </c>
      <c r="D831" s="21" t="s">
        <v>221</v>
      </c>
      <c r="E831" s="127">
        <v>72</v>
      </c>
      <c r="F831" s="32"/>
      <c r="G831" s="10"/>
      <c r="H831" s="30"/>
      <c r="I831" s="95"/>
      <c r="J831" s="93"/>
      <c r="K831" s="26"/>
      <c r="L831" s="26"/>
      <c r="M831" s="26"/>
      <c r="N831" s="26"/>
      <c r="O831" s="26"/>
    </row>
    <row r="832" spans="1:15" s="20" customFormat="1" x14ac:dyDescent="0.25">
      <c r="A832" s="23" t="s">
        <v>481</v>
      </c>
      <c r="B832" s="53" t="s">
        <v>263</v>
      </c>
      <c r="C832" s="23" t="s">
        <v>46</v>
      </c>
      <c r="D832" s="21" t="s">
        <v>46</v>
      </c>
      <c r="E832" s="127">
        <v>435</v>
      </c>
      <c r="F832" s="32"/>
      <c r="G832" s="10"/>
      <c r="H832" s="30"/>
      <c r="I832" s="95"/>
      <c r="J832" s="93"/>
      <c r="K832" s="26"/>
      <c r="L832" s="26"/>
      <c r="M832" s="26"/>
      <c r="N832" s="26"/>
      <c r="O832" s="26"/>
    </row>
    <row r="833" spans="1:15" s="20" customFormat="1" x14ac:dyDescent="0.25">
      <c r="A833" s="23" t="s">
        <v>482</v>
      </c>
      <c r="B833" s="53" t="s">
        <v>478</v>
      </c>
      <c r="C833" s="23" t="s">
        <v>50</v>
      </c>
      <c r="D833" s="21" t="s">
        <v>50</v>
      </c>
      <c r="E833" s="127">
        <v>60</v>
      </c>
      <c r="F833" s="32"/>
      <c r="G833" s="10"/>
      <c r="H833" s="30"/>
      <c r="I833" s="95"/>
      <c r="J833" s="93"/>
      <c r="K833" s="26"/>
      <c r="L833" s="26"/>
      <c r="M833" s="26"/>
      <c r="N833" s="26"/>
      <c r="O833" s="26"/>
    </row>
    <row r="834" spans="1:15" s="20" customFormat="1" x14ac:dyDescent="0.25">
      <c r="A834" s="23" t="s">
        <v>483</v>
      </c>
      <c r="B834" s="53" t="s">
        <v>479</v>
      </c>
      <c r="C834" s="23" t="s">
        <v>50</v>
      </c>
      <c r="D834" s="21" t="s">
        <v>50</v>
      </c>
      <c r="E834" s="127">
        <v>60</v>
      </c>
      <c r="F834" s="32"/>
      <c r="G834" s="10"/>
      <c r="H834" s="30"/>
      <c r="I834" s="95"/>
      <c r="J834" s="93"/>
      <c r="K834" s="26"/>
      <c r="L834" s="26"/>
      <c r="M834" s="26"/>
      <c r="N834" s="26"/>
      <c r="O834" s="26"/>
    </row>
    <row r="835" spans="1:15" s="20" customFormat="1" x14ac:dyDescent="0.25">
      <c r="A835" s="23" t="s">
        <v>614</v>
      </c>
      <c r="B835" s="53" t="s">
        <v>480</v>
      </c>
      <c r="C835" s="23" t="s">
        <v>221</v>
      </c>
      <c r="D835" s="21" t="s">
        <v>221</v>
      </c>
      <c r="E835" s="127">
        <v>165</v>
      </c>
      <c r="F835" s="32"/>
      <c r="G835" s="10"/>
      <c r="H835" s="30"/>
      <c r="I835" s="95"/>
      <c r="J835" s="93"/>
      <c r="K835" s="26"/>
      <c r="L835" s="26"/>
      <c r="M835" s="26"/>
      <c r="N835" s="26"/>
      <c r="O835" s="26"/>
    </row>
    <row r="836" spans="1:15" s="20" customFormat="1" x14ac:dyDescent="0.25">
      <c r="A836" s="23" t="s">
        <v>687</v>
      </c>
      <c r="B836" s="53" t="s">
        <v>615</v>
      </c>
      <c r="C836" s="23" t="s">
        <v>27</v>
      </c>
      <c r="D836" s="21" t="s">
        <v>27</v>
      </c>
      <c r="E836" s="127">
        <v>520</v>
      </c>
      <c r="F836" s="32"/>
      <c r="G836" s="10"/>
      <c r="H836" s="30"/>
      <c r="I836" s="95"/>
      <c r="J836" s="93"/>
      <c r="K836" s="26"/>
      <c r="L836" s="26"/>
    </row>
    <row r="837" spans="1:15" s="20" customFormat="1" x14ac:dyDescent="0.25">
      <c r="A837" s="23" t="s">
        <v>688</v>
      </c>
      <c r="B837" s="53" t="s">
        <v>641</v>
      </c>
      <c r="C837" s="23" t="s">
        <v>27</v>
      </c>
      <c r="D837" s="21" t="s">
        <v>27</v>
      </c>
      <c r="E837" s="127">
        <v>1040</v>
      </c>
      <c r="F837" s="32"/>
      <c r="G837" s="10"/>
      <c r="H837" s="30"/>
      <c r="I837" s="95"/>
      <c r="J837" s="93"/>
      <c r="K837" s="26"/>
      <c r="L837" s="26"/>
      <c r="M837" s="26"/>
      <c r="N837" s="26"/>
      <c r="O837" s="26"/>
    </row>
    <row r="838" spans="1:15" s="20" customFormat="1" x14ac:dyDescent="0.25">
      <c r="A838" s="23"/>
      <c r="B838" s="61"/>
      <c r="C838" s="27"/>
      <c r="D838" s="42"/>
      <c r="E838" s="25"/>
      <c r="F838" s="32"/>
      <c r="G838" s="10"/>
      <c r="H838" s="24"/>
      <c r="I838" s="24"/>
      <c r="J838" s="93"/>
      <c r="K838" s="26"/>
      <c r="L838" s="26"/>
      <c r="M838" s="26"/>
      <c r="N838" s="26"/>
      <c r="O838" s="26"/>
    </row>
    <row r="839" spans="1:15" s="20" customFormat="1" x14ac:dyDescent="0.25">
      <c r="A839" s="16">
        <v>13</v>
      </c>
      <c r="B839" s="60" t="s">
        <v>277</v>
      </c>
      <c r="C839" s="27"/>
      <c r="D839" s="42"/>
      <c r="E839" s="292"/>
      <c r="F839" s="292"/>
      <c r="G839" s="24"/>
      <c r="H839" s="30"/>
      <c r="I839" s="47"/>
      <c r="J839" s="93"/>
      <c r="K839" s="26"/>
      <c r="L839" s="26"/>
      <c r="M839" s="26"/>
      <c r="N839" s="26"/>
      <c r="O839" s="26"/>
    </row>
    <row r="840" spans="1:15" s="20" customFormat="1" ht="22.5" x14ac:dyDescent="0.25">
      <c r="A840" s="23" t="s">
        <v>278</v>
      </c>
      <c r="B840" s="53" t="s">
        <v>279</v>
      </c>
      <c r="C840" s="15" t="s">
        <v>280</v>
      </c>
      <c r="D840" s="15" t="s">
        <v>280</v>
      </c>
      <c r="E840" s="105">
        <v>93</v>
      </c>
      <c r="F840" s="32"/>
      <c r="G840" s="24"/>
      <c r="H840" s="30"/>
      <c r="I840" s="95"/>
      <c r="J840" s="93"/>
      <c r="K840" s="26"/>
      <c r="L840" s="26"/>
      <c r="M840" s="26"/>
      <c r="N840" s="26"/>
      <c r="O840" s="26"/>
    </row>
    <row r="841" spans="1:15" s="20" customFormat="1" x14ac:dyDescent="0.25">
      <c r="A841" s="23" t="s">
        <v>281</v>
      </c>
      <c r="B841" s="53" t="s">
        <v>282</v>
      </c>
      <c r="C841" s="15" t="s">
        <v>7</v>
      </c>
      <c r="D841" s="15" t="s">
        <v>7</v>
      </c>
      <c r="E841" s="105">
        <v>72</v>
      </c>
      <c r="F841" s="32"/>
      <c r="G841" s="24"/>
      <c r="H841" s="30"/>
      <c r="I841" s="95"/>
      <c r="J841" s="93"/>
      <c r="K841" s="26"/>
      <c r="L841" s="26"/>
      <c r="M841" s="26"/>
      <c r="N841" s="26"/>
      <c r="O841" s="26"/>
    </row>
    <row r="842" spans="1:15" s="20" customFormat="1" x14ac:dyDescent="0.25">
      <c r="A842" s="23" t="s">
        <v>283</v>
      </c>
      <c r="B842" s="53" t="s">
        <v>286</v>
      </c>
      <c r="C842" s="23" t="s">
        <v>7</v>
      </c>
      <c r="D842" s="21" t="s">
        <v>7</v>
      </c>
      <c r="E842" s="105">
        <v>125</v>
      </c>
      <c r="F842" s="32"/>
      <c r="G842" s="24"/>
      <c r="H842" s="30"/>
      <c r="I842" s="95"/>
      <c r="J842" s="93"/>
      <c r="K842" s="26"/>
      <c r="L842" s="26"/>
      <c r="M842" s="26"/>
      <c r="N842" s="26"/>
      <c r="O842" s="26"/>
    </row>
    <row r="843" spans="1:15" s="20" customFormat="1" x14ac:dyDescent="0.25">
      <c r="A843" s="23" t="s">
        <v>284</v>
      </c>
      <c r="B843" s="53" t="s">
        <v>287</v>
      </c>
      <c r="C843" s="23" t="s">
        <v>7</v>
      </c>
      <c r="D843" s="21" t="s">
        <v>7</v>
      </c>
      <c r="E843" s="105">
        <v>62</v>
      </c>
      <c r="F843" s="32"/>
      <c r="G843" s="24"/>
      <c r="H843" s="30"/>
      <c r="I843" s="95"/>
      <c r="J843" s="93"/>
      <c r="K843" s="26"/>
      <c r="L843" s="26"/>
      <c r="M843" s="26"/>
      <c r="N843" s="26"/>
      <c r="O843" s="26"/>
    </row>
    <row r="844" spans="1:15" s="20" customFormat="1" x14ac:dyDescent="0.25">
      <c r="A844" s="23" t="s">
        <v>285</v>
      </c>
      <c r="B844" s="53" t="s">
        <v>436</v>
      </c>
      <c r="C844" s="23" t="s">
        <v>7</v>
      </c>
      <c r="D844" s="21" t="s">
        <v>7</v>
      </c>
      <c r="E844" s="105">
        <v>176</v>
      </c>
      <c r="F844" s="32"/>
      <c r="G844" s="24"/>
      <c r="H844" s="30"/>
      <c r="I844" s="95"/>
      <c r="J844" s="93"/>
      <c r="K844" s="26"/>
      <c r="L844" s="26"/>
      <c r="M844" s="26"/>
      <c r="N844" s="26"/>
      <c r="O844" s="26"/>
    </row>
    <row r="845" spans="1:15" s="20" customFormat="1" x14ac:dyDescent="0.25">
      <c r="A845" s="23" t="s">
        <v>592</v>
      </c>
      <c r="B845" s="53" t="s">
        <v>593</v>
      </c>
      <c r="C845" s="23" t="s">
        <v>50</v>
      </c>
      <c r="D845" s="21" t="s">
        <v>50</v>
      </c>
      <c r="E845" s="105">
        <v>125</v>
      </c>
      <c r="F845" s="32"/>
      <c r="G845" s="24"/>
      <c r="H845" s="30"/>
      <c r="I845" s="95"/>
      <c r="J845" s="93"/>
      <c r="K845" s="26"/>
      <c r="L845" s="26"/>
      <c r="M845" s="26"/>
      <c r="N845" s="26"/>
      <c r="O845" s="26"/>
    </row>
    <row r="846" spans="1:15" s="20" customFormat="1" x14ac:dyDescent="0.25">
      <c r="A846" s="11"/>
      <c r="B846" s="43"/>
      <c r="C846" s="1"/>
      <c r="D846" s="38"/>
      <c r="E846" s="30"/>
      <c r="F846" s="7"/>
      <c r="G846" s="7"/>
      <c r="H846" s="10"/>
      <c r="I846" s="10"/>
      <c r="J846" s="93"/>
      <c r="K846" s="26"/>
      <c r="L846" s="26"/>
      <c r="M846" s="26"/>
      <c r="N846" s="26"/>
      <c r="O846" s="26"/>
    </row>
    <row r="847" spans="1:15" s="20" customFormat="1" x14ac:dyDescent="0.25">
      <c r="A847" s="16">
        <v>14</v>
      </c>
      <c r="B847" s="60" t="s">
        <v>288</v>
      </c>
      <c r="C847" s="27"/>
      <c r="D847" s="42"/>
      <c r="E847" s="292"/>
      <c r="F847" s="292"/>
      <c r="G847" s="10"/>
      <c r="H847" s="10"/>
      <c r="I847" s="10"/>
      <c r="J847" s="93"/>
      <c r="K847" s="26"/>
      <c r="L847" s="26"/>
      <c r="M847" s="26"/>
      <c r="N847" s="26"/>
      <c r="O847" s="26"/>
    </row>
    <row r="848" spans="1:15" s="20" customFormat="1" x14ac:dyDescent="0.25">
      <c r="A848" s="16" t="s">
        <v>960</v>
      </c>
      <c r="B848" s="48" t="s">
        <v>289</v>
      </c>
      <c r="C848" s="49"/>
      <c r="D848" s="50"/>
      <c r="E848" s="293"/>
      <c r="F848" s="293"/>
      <c r="G848" s="10"/>
      <c r="H848" s="30"/>
      <c r="I848" s="47"/>
      <c r="J848" s="93"/>
      <c r="K848" s="26"/>
      <c r="L848" s="26"/>
      <c r="M848" s="26"/>
      <c r="N848" s="26"/>
      <c r="O848" s="26"/>
    </row>
    <row r="849" spans="1:15" s="20" customFormat="1" x14ac:dyDescent="0.25">
      <c r="A849" s="23" t="s">
        <v>290</v>
      </c>
      <c r="B849" s="53" t="s">
        <v>291</v>
      </c>
      <c r="C849" s="14" t="s">
        <v>7</v>
      </c>
      <c r="D849" s="15" t="s">
        <v>7</v>
      </c>
      <c r="E849" s="105">
        <v>1280</v>
      </c>
      <c r="F849" s="32"/>
      <c r="G849" s="24"/>
      <c r="H849" s="30"/>
      <c r="I849" s="95"/>
      <c r="J849" s="93"/>
      <c r="K849" s="26"/>
      <c r="L849" s="26"/>
      <c r="M849" s="26"/>
      <c r="N849" s="26"/>
      <c r="O849" s="26"/>
    </row>
    <row r="850" spans="1:15" s="20" customFormat="1" x14ac:dyDescent="0.25">
      <c r="A850" s="16" t="s">
        <v>961</v>
      </c>
      <c r="B850" s="48" t="s">
        <v>292</v>
      </c>
      <c r="C850" s="49"/>
      <c r="D850" s="50"/>
      <c r="E850" s="293"/>
      <c r="F850" s="293"/>
      <c r="G850" s="24"/>
      <c r="H850" s="30"/>
      <c r="I850" s="47"/>
      <c r="J850" s="93"/>
      <c r="K850" s="26"/>
      <c r="L850" s="26"/>
      <c r="M850" s="26"/>
      <c r="N850" s="26"/>
      <c r="O850" s="26"/>
    </row>
    <row r="851" spans="1:15" s="20" customFormat="1" x14ac:dyDescent="0.25">
      <c r="A851" s="23" t="s">
        <v>293</v>
      </c>
      <c r="B851" s="53" t="s">
        <v>294</v>
      </c>
      <c r="C851" s="14" t="s">
        <v>7</v>
      </c>
      <c r="D851" s="15" t="s">
        <v>7</v>
      </c>
      <c r="E851" s="105">
        <v>1760</v>
      </c>
      <c r="F851" s="32"/>
      <c r="G851" s="24"/>
      <c r="H851" s="30"/>
      <c r="I851" s="95"/>
      <c r="J851" s="93"/>
      <c r="K851" s="26"/>
      <c r="L851" s="26"/>
      <c r="M851" s="26"/>
      <c r="N851" s="26"/>
      <c r="O851" s="26"/>
    </row>
    <row r="852" spans="1:15" s="20" customFormat="1" x14ac:dyDescent="0.25">
      <c r="A852" s="23" t="s">
        <v>295</v>
      </c>
      <c r="B852" s="53" t="s">
        <v>296</v>
      </c>
      <c r="C852" s="14" t="s">
        <v>7</v>
      </c>
      <c r="D852" s="15" t="s">
        <v>7</v>
      </c>
      <c r="E852" s="105">
        <v>2340</v>
      </c>
      <c r="F852" s="32"/>
      <c r="G852" s="24"/>
      <c r="H852" s="30"/>
      <c r="I852" s="95"/>
      <c r="J852" s="93"/>
      <c r="K852" s="26"/>
      <c r="L852" s="26"/>
      <c r="M852" s="26"/>
      <c r="N852" s="26"/>
      <c r="O852" s="26"/>
    </row>
    <row r="853" spans="1:15" s="20" customFormat="1" x14ac:dyDescent="0.25">
      <c r="A853" s="23" t="s">
        <v>295</v>
      </c>
      <c r="B853" s="53" t="s">
        <v>297</v>
      </c>
      <c r="C853" s="14" t="s">
        <v>7</v>
      </c>
      <c r="D853" s="15" t="s">
        <v>7</v>
      </c>
      <c r="E853" s="105">
        <v>3520</v>
      </c>
      <c r="F853" s="32"/>
      <c r="G853" s="24"/>
      <c r="H853" s="30"/>
      <c r="I853" s="95"/>
      <c r="J853" s="93"/>
      <c r="K853" s="26"/>
      <c r="L853" s="26"/>
      <c r="M853" s="26"/>
      <c r="N853" s="26"/>
      <c r="O853" s="26"/>
    </row>
    <row r="854" spans="1:15" s="20" customFormat="1" x14ac:dyDescent="0.25">
      <c r="A854" s="11"/>
      <c r="B854" s="43"/>
      <c r="C854" s="1"/>
      <c r="D854" s="38"/>
      <c r="E854" s="30"/>
      <c r="F854" s="24"/>
      <c r="G854" s="24"/>
      <c r="H854" s="10"/>
      <c r="I854" s="10"/>
      <c r="J854" s="93"/>
      <c r="K854" s="26"/>
      <c r="L854" s="26"/>
      <c r="M854" s="26"/>
      <c r="N854" s="26"/>
      <c r="O854" s="26"/>
    </row>
    <row r="855" spans="1:15" s="20" customFormat="1" x14ac:dyDescent="0.25">
      <c r="A855" s="16">
        <v>15</v>
      </c>
      <c r="B855" s="60" t="s">
        <v>300</v>
      </c>
      <c r="C855" s="27"/>
      <c r="D855" s="42"/>
      <c r="E855" s="292"/>
      <c r="F855" s="292"/>
      <c r="G855" s="10"/>
      <c r="H855" s="24"/>
      <c r="I855" s="24"/>
      <c r="J855" s="93"/>
      <c r="K855" s="26"/>
      <c r="L855" s="26"/>
      <c r="M855" s="26"/>
      <c r="N855" s="26"/>
      <c r="O855" s="26"/>
    </row>
    <row r="856" spans="1:15" s="20" customFormat="1" x14ac:dyDescent="0.25">
      <c r="A856" s="16" t="s">
        <v>962</v>
      </c>
      <c r="B856" s="48" t="s">
        <v>301</v>
      </c>
      <c r="C856" s="49"/>
      <c r="D856" s="50"/>
      <c r="E856" s="293"/>
      <c r="F856" s="293"/>
      <c r="G856" s="24"/>
      <c r="H856" s="30"/>
      <c r="I856" s="47"/>
      <c r="J856" s="93"/>
      <c r="K856" s="26"/>
      <c r="L856" s="26"/>
      <c r="M856" s="26"/>
      <c r="N856" s="26"/>
      <c r="O856" s="26"/>
    </row>
    <row r="857" spans="1:15" s="26" customFormat="1" x14ac:dyDescent="0.25">
      <c r="A857" s="23" t="s">
        <v>298</v>
      </c>
      <c r="B857" s="53" t="s">
        <v>787</v>
      </c>
      <c r="C857" s="23" t="s">
        <v>116</v>
      </c>
      <c r="D857" s="21" t="s">
        <v>116</v>
      </c>
      <c r="E857" s="105">
        <v>182</v>
      </c>
      <c r="F857" s="32"/>
      <c r="G857" s="24"/>
      <c r="H857" s="30"/>
      <c r="I857" s="95"/>
      <c r="J857" s="93"/>
    </row>
    <row r="858" spans="1:15" s="20" customFormat="1" x14ac:dyDescent="0.25">
      <c r="A858" s="23" t="s">
        <v>299</v>
      </c>
      <c r="B858" s="53" t="s">
        <v>788</v>
      </c>
      <c r="C858" s="21" t="s">
        <v>349</v>
      </c>
      <c r="D858" s="21" t="s">
        <v>349</v>
      </c>
      <c r="E858" s="105">
        <v>234</v>
      </c>
      <c r="F858" s="32"/>
      <c r="G858" s="24"/>
      <c r="H858" s="30"/>
      <c r="I858" s="95"/>
      <c r="J858" s="93"/>
      <c r="K858" s="26"/>
      <c r="L858" s="26"/>
      <c r="M858" s="26"/>
      <c r="N858" s="26"/>
      <c r="O858" s="26"/>
    </row>
    <row r="859" spans="1:15" s="20" customFormat="1" x14ac:dyDescent="0.25">
      <c r="A859" s="23" t="s">
        <v>689</v>
      </c>
      <c r="B859" s="53" t="s">
        <v>642</v>
      </c>
      <c r="C859" s="21" t="s">
        <v>27</v>
      </c>
      <c r="D859" s="21" t="s">
        <v>27</v>
      </c>
      <c r="E859" s="105">
        <v>520</v>
      </c>
      <c r="F859" s="32"/>
      <c r="G859" s="24"/>
      <c r="H859" s="30"/>
      <c r="I859" s="95"/>
      <c r="J859" s="93"/>
      <c r="K859" s="26"/>
      <c r="L859" s="26"/>
      <c r="M859" s="26"/>
      <c r="N859" s="26"/>
      <c r="O859" s="26"/>
    </row>
    <row r="860" spans="1:15" s="20" customFormat="1" x14ac:dyDescent="0.25">
      <c r="A860" s="16" t="s">
        <v>963</v>
      </c>
      <c r="B860" s="106" t="s">
        <v>383</v>
      </c>
      <c r="C860" s="107"/>
      <c r="D860" s="108"/>
      <c r="E860" s="293"/>
      <c r="F860" s="293"/>
      <c r="G860" s="24"/>
      <c r="H860" s="30"/>
      <c r="I860" s="47"/>
      <c r="J860" s="93"/>
      <c r="K860" s="26"/>
      <c r="L860" s="26"/>
      <c r="M860" s="26"/>
      <c r="N860" s="26"/>
      <c r="O860" s="26"/>
    </row>
    <row r="861" spans="1:15" s="20" customFormat="1" x14ac:dyDescent="0.25">
      <c r="A861" s="23" t="s">
        <v>395</v>
      </c>
      <c r="B861" s="53" t="s">
        <v>334</v>
      </c>
      <c r="C861" s="23" t="s">
        <v>116</v>
      </c>
      <c r="D861" s="21" t="s">
        <v>116</v>
      </c>
      <c r="E861" s="105">
        <v>582</v>
      </c>
      <c r="F861" s="32"/>
      <c r="G861" s="24"/>
      <c r="H861" s="30"/>
      <c r="I861" s="95"/>
      <c r="J861" s="93"/>
      <c r="K861" s="26"/>
      <c r="L861" s="26"/>
      <c r="M861" s="26"/>
      <c r="N861" s="26"/>
      <c r="O861" s="26"/>
    </row>
    <row r="862" spans="1:15" s="20" customFormat="1" x14ac:dyDescent="0.25">
      <c r="A862" s="23" t="s">
        <v>435</v>
      </c>
      <c r="B862" s="53" t="s">
        <v>341</v>
      </c>
      <c r="C862" s="23" t="s">
        <v>48</v>
      </c>
      <c r="D862" s="21" t="s">
        <v>48</v>
      </c>
      <c r="E862" s="105">
        <v>223</v>
      </c>
      <c r="F862" s="32"/>
      <c r="G862" s="24"/>
      <c r="H862" s="30"/>
      <c r="I862" s="95"/>
      <c r="J862" s="93"/>
      <c r="K862" s="26"/>
      <c r="L862" s="26"/>
      <c r="M862" s="26"/>
      <c r="N862" s="26"/>
      <c r="O862" s="26"/>
    </row>
    <row r="863" spans="1:15" s="20" customFormat="1" x14ac:dyDescent="0.25">
      <c r="A863" s="23" t="s">
        <v>486</v>
      </c>
      <c r="B863" s="53" t="s">
        <v>588</v>
      </c>
      <c r="C863" s="23" t="s">
        <v>116</v>
      </c>
      <c r="D863" s="21" t="s">
        <v>116</v>
      </c>
      <c r="E863" s="105">
        <v>223</v>
      </c>
      <c r="F863" s="32"/>
      <c r="G863" s="24"/>
      <c r="H863" s="30"/>
      <c r="I863" s="95"/>
      <c r="J863" s="93"/>
      <c r="K863" s="26"/>
      <c r="L863" s="26"/>
      <c r="M863" s="26"/>
      <c r="N863" s="26"/>
      <c r="O863" s="26"/>
    </row>
    <row r="864" spans="1:15" s="20" customFormat="1" x14ac:dyDescent="0.25">
      <c r="A864" s="23"/>
      <c r="B864" s="61"/>
      <c r="C864" s="27"/>
      <c r="D864" s="42"/>
      <c r="E864" s="25"/>
      <c r="F864" s="32"/>
      <c r="G864" s="24"/>
      <c r="H864" s="9"/>
      <c r="I864" s="9"/>
      <c r="J864" s="93"/>
      <c r="K864" s="26"/>
      <c r="L864" s="26"/>
      <c r="M864" s="26"/>
      <c r="N864" s="26"/>
      <c r="O864" s="26"/>
    </row>
    <row r="865" spans="1:15" s="20" customFormat="1" x14ac:dyDescent="0.25">
      <c r="A865" s="16">
        <v>16</v>
      </c>
      <c r="B865" s="60" t="s">
        <v>305</v>
      </c>
      <c r="C865" s="27"/>
      <c r="D865" s="42"/>
      <c r="E865" s="292"/>
      <c r="F865" s="292"/>
      <c r="G865" s="9"/>
      <c r="H865" s="68"/>
      <c r="I865" s="47"/>
      <c r="J865" s="93"/>
      <c r="K865" s="26"/>
      <c r="L865" s="26"/>
      <c r="M865" s="26"/>
      <c r="N865" s="26"/>
      <c r="O865" s="26"/>
    </row>
    <row r="866" spans="1:15" s="20" customFormat="1" x14ac:dyDescent="0.25">
      <c r="A866" s="132" t="s">
        <v>302</v>
      </c>
      <c r="B866" s="210" t="s">
        <v>643</v>
      </c>
      <c r="C866" s="132" t="s">
        <v>7</v>
      </c>
      <c r="D866" s="211" t="s">
        <v>7</v>
      </c>
      <c r="E866" s="213">
        <v>0.15</v>
      </c>
      <c r="F866" s="54"/>
      <c r="G866" s="9"/>
      <c r="H866" s="69"/>
      <c r="I866" s="47"/>
      <c r="J866" s="93"/>
      <c r="K866" s="26"/>
      <c r="L866" s="26"/>
      <c r="M866" s="26"/>
      <c r="N866" s="26"/>
      <c r="O866" s="26"/>
    </row>
    <row r="867" spans="1:15" s="20" customFormat="1" x14ac:dyDescent="0.25">
      <c r="A867" s="23" t="s">
        <v>303</v>
      </c>
      <c r="B867" s="53" t="s">
        <v>309</v>
      </c>
      <c r="C867" s="23" t="s">
        <v>7</v>
      </c>
      <c r="D867" s="21" t="s">
        <v>7</v>
      </c>
      <c r="E867" s="34">
        <v>1.2E-4</v>
      </c>
      <c r="F867" s="32"/>
      <c r="G867" s="24"/>
      <c r="H867" s="69"/>
      <c r="I867" s="47"/>
      <c r="J867" s="93"/>
      <c r="K867" s="26"/>
      <c r="L867" s="26"/>
      <c r="M867" s="26"/>
      <c r="N867" s="26"/>
      <c r="O867" s="26"/>
    </row>
    <row r="868" spans="1:15" s="20" customFormat="1" x14ac:dyDescent="0.25">
      <c r="A868" s="23" t="s">
        <v>304</v>
      </c>
      <c r="B868" s="53" t="s">
        <v>891</v>
      </c>
      <c r="C868" s="23" t="s">
        <v>7</v>
      </c>
      <c r="D868" s="21" t="s">
        <v>7</v>
      </c>
      <c r="E868" s="64">
        <v>40</v>
      </c>
      <c r="F868" s="32"/>
      <c r="G868" s="24"/>
      <c r="H868" s="68"/>
      <c r="I868" s="47"/>
      <c r="J868" s="93"/>
      <c r="K868" s="26"/>
      <c r="L868" s="26"/>
      <c r="M868" s="26"/>
      <c r="N868" s="26"/>
      <c r="O868" s="26"/>
    </row>
    <row r="869" spans="1:15" s="20" customFormat="1" x14ac:dyDescent="0.25">
      <c r="A869" s="23" t="s">
        <v>907</v>
      </c>
      <c r="B869" s="53" t="s">
        <v>906</v>
      </c>
      <c r="C869" s="23" t="s">
        <v>7</v>
      </c>
      <c r="D869" s="21" t="s">
        <v>7</v>
      </c>
      <c r="E869" s="33">
        <v>0.1</v>
      </c>
      <c r="F869" s="32" t="s">
        <v>1060</v>
      </c>
      <c r="G869" s="24"/>
      <c r="H869" s="24"/>
      <c r="I869" s="24"/>
      <c r="J869" s="93"/>
      <c r="K869" s="26"/>
      <c r="L869" s="26"/>
      <c r="M869" s="26"/>
      <c r="N869" s="26"/>
      <c r="O869" s="26"/>
    </row>
    <row r="870" spans="1:15" s="20" customFormat="1" x14ac:dyDescent="0.25">
      <c r="A870" s="11"/>
      <c r="B870" s="43"/>
      <c r="C870" s="1"/>
      <c r="D870" s="38"/>
      <c r="E870" s="29"/>
      <c r="F870" s="24"/>
      <c r="G870" s="24"/>
      <c r="H870" s="24"/>
      <c r="I870" s="24"/>
      <c r="J870" s="93"/>
      <c r="K870" s="26"/>
      <c r="L870" s="26"/>
      <c r="M870" s="26"/>
      <c r="N870" s="26"/>
      <c r="O870" s="26"/>
    </row>
    <row r="871" spans="1:15" s="20" customFormat="1" x14ac:dyDescent="0.25">
      <c r="A871" s="16">
        <v>17</v>
      </c>
      <c r="B871" s="60" t="s">
        <v>310</v>
      </c>
      <c r="C871" s="27"/>
      <c r="D871" s="42"/>
      <c r="E871" s="292"/>
      <c r="F871" s="292"/>
      <c r="G871" s="24"/>
      <c r="H871" s="30"/>
      <c r="I871" s="47"/>
      <c r="J871" s="93"/>
      <c r="K871" s="26"/>
      <c r="L871" s="26"/>
      <c r="M871" s="26"/>
      <c r="N871" s="26"/>
      <c r="O871" s="26"/>
    </row>
    <row r="872" spans="1:15" s="20" customFormat="1" x14ac:dyDescent="0.25">
      <c r="A872" s="23" t="s">
        <v>306</v>
      </c>
      <c r="B872" s="53" t="s">
        <v>589</v>
      </c>
      <c r="C872" s="23" t="s">
        <v>312</v>
      </c>
      <c r="D872" s="21" t="s">
        <v>312</v>
      </c>
      <c r="E872" s="105">
        <v>230</v>
      </c>
      <c r="F872" s="32"/>
      <c r="G872" s="24"/>
      <c r="H872" s="30"/>
      <c r="I872" s="95"/>
      <c r="J872" s="93"/>
      <c r="K872" s="26"/>
      <c r="L872" s="26"/>
      <c r="M872" s="26"/>
      <c r="N872" s="26"/>
      <c r="O872" s="26"/>
    </row>
    <row r="873" spans="1:15" s="20" customFormat="1" x14ac:dyDescent="0.25">
      <c r="A873" s="23" t="s">
        <v>307</v>
      </c>
      <c r="B873" s="53" t="s">
        <v>314</v>
      </c>
      <c r="C873" s="23" t="s">
        <v>312</v>
      </c>
      <c r="D873" s="21" t="s">
        <v>312</v>
      </c>
      <c r="E873" s="105">
        <v>115</v>
      </c>
      <c r="F873" s="32"/>
      <c r="G873" s="24"/>
      <c r="H873" s="30"/>
      <c r="I873" s="95"/>
      <c r="J873" s="93"/>
      <c r="K873" s="26"/>
      <c r="L873" s="26"/>
      <c r="M873" s="26"/>
      <c r="N873" s="26"/>
      <c r="O873" s="26"/>
    </row>
    <row r="874" spans="1:15" s="20" customFormat="1" x14ac:dyDescent="0.25">
      <c r="A874" s="23" t="s">
        <v>308</v>
      </c>
      <c r="B874" s="53" t="s">
        <v>316</v>
      </c>
      <c r="C874" s="23" t="s">
        <v>312</v>
      </c>
      <c r="D874" s="21" t="s">
        <v>312</v>
      </c>
      <c r="E874" s="105">
        <v>115</v>
      </c>
      <c r="F874" s="32"/>
      <c r="G874" s="24"/>
      <c r="H874" s="30"/>
      <c r="I874" s="95"/>
      <c r="J874" s="93"/>
      <c r="K874" s="26"/>
      <c r="L874" s="26"/>
      <c r="M874" s="26"/>
      <c r="N874" s="26"/>
      <c r="O874" s="26"/>
    </row>
    <row r="875" spans="1:15" s="20" customFormat="1" x14ac:dyDescent="0.25">
      <c r="A875" s="11"/>
      <c r="B875" s="43"/>
      <c r="C875" s="1"/>
      <c r="D875" s="38"/>
      <c r="E875" s="29"/>
      <c r="F875" s="24"/>
      <c r="G875" s="24"/>
      <c r="H875" s="24"/>
      <c r="I875" s="24"/>
      <c r="J875" s="93"/>
      <c r="K875" s="26"/>
      <c r="L875" s="26"/>
      <c r="M875" s="26"/>
      <c r="N875" s="26"/>
      <c r="O875" s="26"/>
    </row>
    <row r="876" spans="1:15" s="20" customFormat="1" x14ac:dyDescent="0.25">
      <c r="A876" s="16">
        <v>18</v>
      </c>
      <c r="B876" s="60" t="s">
        <v>317</v>
      </c>
      <c r="C876" s="27"/>
      <c r="D876" s="42"/>
      <c r="E876" s="292"/>
      <c r="F876" s="292"/>
      <c r="G876" s="24"/>
      <c r="H876" s="30"/>
      <c r="I876" s="47"/>
      <c r="J876" s="93"/>
      <c r="K876" s="26"/>
      <c r="L876" s="26"/>
      <c r="M876" s="26"/>
      <c r="N876" s="26"/>
      <c r="O876" s="26"/>
    </row>
    <row r="877" spans="1:15" s="20" customFormat="1" x14ac:dyDescent="0.25">
      <c r="A877" s="23" t="s">
        <v>311</v>
      </c>
      <c r="B877" s="53" t="s">
        <v>350</v>
      </c>
      <c r="C877" s="23" t="s">
        <v>7</v>
      </c>
      <c r="D877" s="21" t="s">
        <v>7</v>
      </c>
      <c r="E877" s="105">
        <v>60</v>
      </c>
      <c r="F877" s="32"/>
      <c r="G877" s="24"/>
      <c r="H877" s="30"/>
      <c r="I877" s="95"/>
      <c r="J877" s="93"/>
      <c r="K877" s="26"/>
      <c r="L877" s="26"/>
      <c r="M877" s="26"/>
      <c r="N877" s="26"/>
      <c r="O877" s="26"/>
    </row>
    <row r="878" spans="1:15" s="20" customFormat="1" x14ac:dyDescent="0.25">
      <c r="A878" s="23" t="s">
        <v>313</v>
      </c>
      <c r="B878" s="53" t="s">
        <v>351</v>
      </c>
      <c r="C878" s="13" t="s">
        <v>116</v>
      </c>
      <c r="D878" s="114" t="s">
        <v>116</v>
      </c>
      <c r="E878" s="105">
        <v>60</v>
      </c>
      <c r="F878" s="32"/>
      <c r="G878" s="24"/>
      <c r="H878" s="30"/>
      <c r="I878" s="95"/>
      <c r="J878" s="93"/>
      <c r="K878" s="26"/>
      <c r="L878" s="26"/>
      <c r="M878" s="26"/>
      <c r="N878" s="26"/>
      <c r="O878" s="26"/>
    </row>
    <row r="879" spans="1:15" s="20" customFormat="1" x14ac:dyDescent="0.25">
      <c r="A879" s="23" t="s">
        <v>315</v>
      </c>
      <c r="B879" s="53" t="s">
        <v>352</v>
      </c>
      <c r="C879" s="13" t="s">
        <v>116</v>
      </c>
      <c r="D879" s="114" t="s">
        <v>116</v>
      </c>
      <c r="E879" s="105">
        <v>13.5</v>
      </c>
      <c r="F879" s="32"/>
      <c r="G879" s="24"/>
      <c r="H879" s="30"/>
      <c r="I879" s="95"/>
      <c r="J879" s="93"/>
      <c r="K879" s="26"/>
      <c r="L879" s="26"/>
      <c r="M879" s="26"/>
      <c r="N879" s="26"/>
      <c r="O879" s="26"/>
    </row>
    <row r="880" spans="1:15" s="20" customFormat="1" x14ac:dyDescent="0.25">
      <c r="A880" s="23" t="s">
        <v>343</v>
      </c>
      <c r="B880" s="53" t="s">
        <v>354</v>
      </c>
      <c r="C880" s="13" t="s">
        <v>116</v>
      </c>
      <c r="D880" s="114" t="s">
        <v>116</v>
      </c>
      <c r="E880" s="105">
        <v>118</v>
      </c>
      <c r="F880" s="32"/>
      <c r="G880" s="24"/>
      <c r="H880" s="30"/>
      <c r="I880" s="95"/>
      <c r="J880" s="93"/>
      <c r="K880" s="26"/>
      <c r="L880" s="26"/>
      <c r="M880" s="26"/>
      <c r="N880" s="26"/>
      <c r="O880" s="26"/>
    </row>
    <row r="881" spans="1:15" s="20" customFormat="1" x14ac:dyDescent="0.25">
      <c r="A881" s="23" t="s">
        <v>398</v>
      </c>
      <c r="B881" s="53" t="s">
        <v>353</v>
      </c>
      <c r="C881" s="13" t="s">
        <v>116</v>
      </c>
      <c r="D881" s="114" t="s">
        <v>116</v>
      </c>
      <c r="E881" s="105">
        <v>38</v>
      </c>
      <c r="F881" s="32"/>
      <c r="G881" s="24"/>
      <c r="H881" s="30"/>
      <c r="I881" s="95"/>
      <c r="J881" s="93"/>
      <c r="K881" s="26"/>
      <c r="L881" s="26"/>
      <c r="M881" s="26"/>
      <c r="N881" s="26"/>
      <c r="O881" s="26"/>
    </row>
    <row r="882" spans="1:15" s="20" customFormat="1" x14ac:dyDescent="0.25">
      <c r="A882" s="23" t="s">
        <v>399</v>
      </c>
      <c r="B882" s="53" t="s">
        <v>896</v>
      </c>
      <c r="C882" s="13" t="s">
        <v>192</v>
      </c>
      <c r="D882" s="114" t="s">
        <v>192</v>
      </c>
      <c r="E882" s="105">
        <v>60</v>
      </c>
      <c r="F882" s="32"/>
      <c r="G882" s="24"/>
      <c r="H882" s="30"/>
      <c r="I882" s="95"/>
      <c r="J882" s="93"/>
      <c r="K882" s="26"/>
      <c r="L882" s="26"/>
      <c r="M882" s="26"/>
      <c r="N882" s="26"/>
      <c r="O882" s="26"/>
    </row>
    <row r="883" spans="1:15" s="20" customFormat="1" x14ac:dyDescent="0.25">
      <c r="A883" s="23" t="s">
        <v>400</v>
      </c>
      <c r="B883" s="53" t="s">
        <v>897</v>
      </c>
      <c r="C883" s="13" t="s">
        <v>192</v>
      </c>
      <c r="D883" s="114" t="s">
        <v>192</v>
      </c>
      <c r="E883" s="105">
        <v>206</v>
      </c>
      <c r="F883" s="59"/>
      <c r="G883" s="24"/>
      <c r="H883" s="30"/>
      <c r="I883" s="95"/>
      <c r="J883" s="93"/>
      <c r="K883" s="26"/>
      <c r="L883" s="26"/>
      <c r="M883" s="26"/>
      <c r="N883" s="26"/>
      <c r="O883" s="26"/>
    </row>
    <row r="884" spans="1:15" s="20" customFormat="1" x14ac:dyDescent="0.25">
      <c r="A884" s="23" t="s">
        <v>401</v>
      </c>
      <c r="B884" s="53" t="s">
        <v>323</v>
      </c>
      <c r="C884" s="13" t="s">
        <v>116</v>
      </c>
      <c r="D884" s="114" t="s">
        <v>116</v>
      </c>
      <c r="E884" s="105">
        <v>155</v>
      </c>
      <c r="F884" s="32"/>
      <c r="G884" s="24"/>
      <c r="H884" s="30"/>
      <c r="I884" s="95"/>
      <c r="J884" s="93"/>
      <c r="K884" s="26"/>
      <c r="L884" s="26"/>
      <c r="M884" s="26"/>
      <c r="N884" s="26"/>
      <c r="O884" s="26"/>
    </row>
    <row r="885" spans="1:15" s="20" customFormat="1" x14ac:dyDescent="0.25">
      <c r="A885" s="23" t="s">
        <v>908</v>
      </c>
      <c r="B885" s="53" t="s">
        <v>325</v>
      </c>
      <c r="C885" s="13" t="s">
        <v>116</v>
      </c>
      <c r="D885" s="114" t="s">
        <v>116</v>
      </c>
      <c r="E885" s="105">
        <v>26</v>
      </c>
      <c r="F885" s="32"/>
      <c r="G885" s="24"/>
      <c r="H885" s="30"/>
      <c r="I885" s="95"/>
      <c r="J885" s="93"/>
      <c r="K885" s="26"/>
      <c r="L885" s="26"/>
      <c r="M885" s="26"/>
      <c r="N885" s="26"/>
      <c r="O885" s="26"/>
    </row>
    <row r="886" spans="1:15" s="20" customFormat="1" x14ac:dyDescent="0.25">
      <c r="A886" s="23" t="s">
        <v>909</v>
      </c>
      <c r="B886" s="53" t="s">
        <v>361</v>
      </c>
      <c r="C886" s="23" t="s">
        <v>50</v>
      </c>
      <c r="D886" s="21" t="s">
        <v>50</v>
      </c>
      <c r="E886" s="105">
        <v>640</v>
      </c>
      <c r="F886" s="32"/>
      <c r="G886" s="24"/>
      <c r="H886" s="30"/>
      <c r="I886" s="95"/>
      <c r="J886" s="93"/>
      <c r="K886" s="26"/>
      <c r="L886" s="26"/>
      <c r="M886" s="26"/>
      <c r="N886" s="26"/>
      <c r="O886" s="26"/>
    </row>
    <row r="887" spans="1:15" s="20" customFormat="1" x14ac:dyDescent="0.25">
      <c r="A887" s="75"/>
      <c r="B887" s="75"/>
      <c r="C887" s="75"/>
      <c r="D887" s="88"/>
      <c r="E887" s="89"/>
      <c r="F887" s="75"/>
      <c r="G887" s="75"/>
      <c r="H887" s="24"/>
      <c r="I887" s="24"/>
      <c r="J887" s="93"/>
      <c r="K887" s="26"/>
      <c r="L887" s="26"/>
      <c r="M887" s="26"/>
      <c r="N887" s="26"/>
      <c r="O887" s="26"/>
    </row>
    <row r="888" spans="1:15" s="20" customFormat="1" x14ac:dyDescent="0.25">
      <c r="A888" s="16">
        <v>19</v>
      </c>
      <c r="B888" s="60" t="s">
        <v>413</v>
      </c>
      <c r="C888" s="27"/>
      <c r="D888" s="42"/>
      <c r="E888" s="292"/>
      <c r="F888" s="292"/>
      <c r="G888" s="24"/>
      <c r="H888" s="30"/>
      <c r="I888" s="47"/>
      <c r="J888" s="93"/>
      <c r="K888" s="26"/>
      <c r="L888" s="26"/>
      <c r="M888" s="26"/>
      <c r="N888" s="26"/>
      <c r="O888" s="26"/>
    </row>
    <row r="889" spans="1:15" s="20" customFormat="1" x14ac:dyDescent="0.25">
      <c r="A889" s="23" t="s">
        <v>318</v>
      </c>
      <c r="B889" s="53" t="s">
        <v>335</v>
      </c>
      <c r="C889" s="23" t="s">
        <v>7</v>
      </c>
      <c r="D889" s="21" t="s">
        <v>7</v>
      </c>
      <c r="E889" s="127">
        <v>60</v>
      </c>
      <c r="F889" s="32"/>
      <c r="G889" s="24"/>
      <c r="H889" s="30"/>
      <c r="I889" s="95"/>
      <c r="J889" s="93"/>
      <c r="K889" s="26"/>
      <c r="L889" s="26"/>
    </row>
    <row r="890" spans="1:15" s="20" customFormat="1" x14ac:dyDescent="0.25">
      <c r="A890" s="23" t="s">
        <v>319</v>
      </c>
      <c r="B890" s="53" t="s">
        <v>336</v>
      </c>
      <c r="C890" s="23" t="s">
        <v>7</v>
      </c>
      <c r="D890" s="21" t="s">
        <v>7</v>
      </c>
      <c r="E890" s="58">
        <v>70</v>
      </c>
      <c r="F890" s="32"/>
      <c r="G890" s="24"/>
      <c r="H890" s="30"/>
      <c r="I890" s="95"/>
      <c r="J890" s="93"/>
      <c r="K890" s="26"/>
      <c r="L890" s="26"/>
      <c r="M890" s="26"/>
      <c r="N890" s="26"/>
      <c r="O890" s="26"/>
    </row>
    <row r="891" spans="1:15" s="20" customFormat="1" x14ac:dyDescent="0.25">
      <c r="A891" s="23" t="s">
        <v>320</v>
      </c>
      <c r="B891" s="53" t="s">
        <v>337</v>
      </c>
      <c r="C891" s="23" t="s">
        <v>7</v>
      </c>
      <c r="D891" s="21" t="s">
        <v>7</v>
      </c>
      <c r="E891" s="127">
        <v>75</v>
      </c>
      <c r="F891" s="32"/>
      <c r="G891" s="4"/>
      <c r="H891" s="24"/>
      <c r="I891" s="4"/>
      <c r="J891" s="103"/>
      <c r="M891" s="26"/>
      <c r="N891" s="26"/>
      <c r="O891" s="26"/>
    </row>
    <row r="892" spans="1:15" s="20" customFormat="1" x14ac:dyDescent="0.25">
      <c r="A892" s="23" t="s">
        <v>321</v>
      </c>
      <c r="B892" s="53" t="s">
        <v>338</v>
      </c>
      <c r="C892" s="23" t="s">
        <v>116</v>
      </c>
      <c r="D892" s="21" t="s">
        <v>116</v>
      </c>
      <c r="E892" s="127">
        <v>75</v>
      </c>
      <c r="F892" s="32"/>
      <c r="G892" s="24"/>
      <c r="H892" s="30"/>
      <c r="I892" s="95"/>
      <c r="J892" s="93"/>
      <c r="K892" s="26"/>
      <c r="L892" s="26"/>
      <c r="M892" s="26"/>
      <c r="N892" s="26"/>
      <c r="O892" s="26"/>
    </row>
    <row r="893" spans="1:15" s="20" customFormat="1" x14ac:dyDescent="0.25">
      <c r="A893" s="23" t="s">
        <v>322</v>
      </c>
      <c r="B893" s="53" t="s">
        <v>331</v>
      </c>
      <c r="C893" s="23" t="s">
        <v>116</v>
      </c>
      <c r="D893" s="21" t="s">
        <v>116</v>
      </c>
      <c r="E893" s="127" t="s">
        <v>113</v>
      </c>
      <c r="F893" s="74"/>
      <c r="G893" s="24"/>
      <c r="H893" s="30"/>
      <c r="I893" s="95"/>
      <c r="J893" s="93"/>
      <c r="K893" s="26"/>
      <c r="L893" s="26"/>
      <c r="M893" s="26"/>
      <c r="N893" s="26"/>
      <c r="O893" s="26"/>
    </row>
    <row r="894" spans="1:15" s="20" customFormat="1" x14ac:dyDescent="0.25">
      <c r="A894" s="23" t="s">
        <v>324</v>
      </c>
      <c r="B894" s="53" t="s">
        <v>329</v>
      </c>
      <c r="C894" s="23" t="s">
        <v>50</v>
      </c>
      <c r="D894" s="21" t="s">
        <v>50</v>
      </c>
      <c r="E894" s="127">
        <v>26</v>
      </c>
      <c r="F894" s="32"/>
      <c r="G894" s="24"/>
      <c r="H894" s="30"/>
      <c r="I894" s="95"/>
      <c r="J894" s="93"/>
      <c r="K894" s="26"/>
      <c r="L894" s="26"/>
      <c r="M894" s="26"/>
      <c r="N894" s="26"/>
      <c r="O894" s="26"/>
    </row>
    <row r="895" spans="1:15" s="26" customFormat="1" x14ac:dyDescent="0.25">
      <c r="A895" s="23" t="s">
        <v>326</v>
      </c>
      <c r="B895" s="53" t="s">
        <v>627</v>
      </c>
      <c r="C895" s="23" t="s">
        <v>27</v>
      </c>
      <c r="D895" s="21" t="s">
        <v>27</v>
      </c>
      <c r="E895" s="127">
        <v>65</v>
      </c>
      <c r="F895" s="32"/>
      <c r="G895" s="24"/>
      <c r="H895" s="30"/>
      <c r="I895" s="95"/>
      <c r="J895" s="93"/>
    </row>
    <row r="896" spans="1:15" s="26" customFormat="1" x14ac:dyDescent="0.25">
      <c r="A896" s="23" t="s">
        <v>403</v>
      </c>
      <c r="B896" s="53" t="s">
        <v>471</v>
      </c>
      <c r="C896" s="23" t="s">
        <v>7</v>
      </c>
      <c r="D896" s="21" t="s">
        <v>472</v>
      </c>
      <c r="E896" s="127">
        <v>650</v>
      </c>
      <c r="F896" s="59"/>
      <c r="G896" s="4"/>
      <c r="H896" s="30"/>
      <c r="I896" s="95"/>
      <c r="J896" s="93"/>
    </row>
    <row r="897" spans="1:15" s="26" customFormat="1" x14ac:dyDescent="0.25">
      <c r="A897" s="23" t="s">
        <v>404</v>
      </c>
      <c r="B897" s="53" t="s">
        <v>473</v>
      </c>
      <c r="C897" s="23" t="s">
        <v>7</v>
      </c>
      <c r="D897" s="21" t="s">
        <v>472</v>
      </c>
      <c r="E897" s="127">
        <v>1000</v>
      </c>
      <c r="F897" s="59"/>
      <c r="G897" s="4"/>
      <c r="H897" s="30"/>
      <c r="I897" s="95"/>
      <c r="J897" s="93"/>
    </row>
    <row r="898" spans="1:15" s="26" customFormat="1" x14ac:dyDescent="0.25">
      <c r="A898" s="23" t="s">
        <v>405</v>
      </c>
      <c r="B898" s="53" t="s">
        <v>474</v>
      </c>
      <c r="C898" s="23" t="s">
        <v>7</v>
      </c>
      <c r="D898" s="21" t="s">
        <v>472</v>
      </c>
      <c r="E898" s="127">
        <v>1300</v>
      </c>
      <c r="F898" s="59"/>
      <c r="G898" s="4"/>
      <c r="H898" s="30"/>
      <c r="I898" s="95"/>
      <c r="J898" s="93"/>
    </row>
    <row r="899" spans="1:15" s="26" customFormat="1" x14ac:dyDescent="0.25">
      <c r="A899" s="23" t="s">
        <v>406</v>
      </c>
      <c r="B899" s="53" t="s">
        <v>475</v>
      </c>
      <c r="C899" s="23" t="s">
        <v>7</v>
      </c>
      <c r="D899" s="21" t="s">
        <v>472</v>
      </c>
      <c r="E899" s="127">
        <v>1300</v>
      </c>
      <c r="F899" s="59"/>
      <c r="G899" s="4"/>
      <c r="H899" s="30"/>
      <c r="I899" s="95"/>
      <c r="J899" s="93"/>
    </row>
    <row r="900" spans="1:15" s="26" customFormat="1" x14ac:dyDescent="0.25">
      <c r="A900" s="23" t="s">
        <v>407</v>
      </c>
      <c r="B900" s="53" t="s">
        <v>476</v>
      </c>
      <c r="C900" s="23" t="s">
        <v>7</v>
      </c>
      <c r="D900" s="21" t="s">
        <v>472</v>
      </c>
      <c r="E900" s="127">
        <v>1600</v>
      </c>
      <c r="F900" s="59"/>
      <c r="G900" s="4"/>
      <c r="H900" s="30"/>
      <c r="I900" s="95"/>
      <c r="J900" s="93"/>
    </row>
    <row r="901" spans="1:15" s="26" customFormat="1" x14ac:dyDescent="0.25">
      <c r="A901" s="23" t="s">
        <v>408</v>
      </c>
      <c r="B901" s="53" t="s">
        <v>477</v>
      </c>
      <c r="C901" s="23" t="s">
        <v>7</v>
      </c>
      <c r="D901" s="21" t="s">
        <v>472</v>
      </c>
      <c r="E901" s="127">
        <v>2000</v>
      </c>
      <c r="F901" s="59"/>
      <c r="G901" s="4"/>
      <c r="H901" s="30"/>
      <c r="I901" s="95"/>
      <c r="J901" s="93"/>
    </row>
    <row r="902" spans="1:15" s="26" customFormat="1" x14ac:dyDescent="0.25">
      <c r="A902" s="23" t="s">
        <v>409</v>
      </c>
      <c r="B902" s="53" t="s">
        <v>484</v>
      </c>
      <c r="C902" s="23" t="s">
        <v>39</v>
      </c>
      <c r="D902" s="21" t="s">
        <v>39</v>
      </c>
      <c r="E902" s="127">
        <v>100</v>
      </c>
      <c r="F902" s="59"/>
      <c r="G902" s="4"/>
      <c r="H902" s="30"/>
      <c r="I902" s="95"/>
      <c r="J902" s="93"/>
    </row>
    <row r="903" spans="1:15" s="20" customFormat="1" x14ac:dyDescent="0.25">
      <c r="A903" s="23" t="s">
        <v>410</v>
      </c>
      <c r="B903" s="53" t="s">
        <v>594</v>
      </c>
      <c r="C903" s="23" t="s">
        <v>50</v>
      </c>
      <c r="D903" s="21" t="s">
        <v>50</v>
      </c>
      <c r="E903" s="127">
        <v>35</v>
      </c>
      <c r="F903" s="59"/>
      <c r="G903" s="24"/>
      <c r="H903" s="30"/>
      <c r="I903" s="95"/>
      <c r="J903" s="93"/>
      <c r="K903" s="26"/>
      <c r="L903" s="26"/>
      <c r="M903" s="26"/>
      <c r="N903" s="26"/>
      <c r="O903" s="26"/>
    </row>
    <row r="904" spans="1:15" s="26" customFormat="1" x14ac:dyDescent="0.25">
      <c r="A904" s="23" t="s">
        <v>411</v>
      </c>
      <c r="B904" s="53" t="s">
        <v>600</v>
      </c>
      <c r="C904" s="23" t="s">
        <v>52</v>
      </c>
      <c r="D904" s="21" t="s">
        <v>52</v>
      </c>
      <c r="E904" s="127">
        <v>1100</v>
      </c>
      <c r="F904" s="59"/>
      <c r="G904" s="24"/>
      <c r="H904" s="30"/>
      <c r="I904" s="95"/>
      <c r="J904" s="93"/>
    </row>
    <row r="905" spans="1:15" s="26" customFormat="1" x14ac:dyDescent="0.25">
      <c r="A905" s="23" t="s">
        <v>1083</v>
      </c>
      <c r="B905" s="53" t="s">
        <v>601</v>
      </c>
      <c r="C905" s="23" t="s">
        <v>52</v>
      </c>
      <c r="D905" s="21" t="s">
        <v>52</v>
      </c>
      <c r="E905" s="127">
        <v>624</v>
      </c>
      <c r="F905" s="59"/>
      <c r="G905" s="24"/>
      <c r="H905" s="30"/>
      <c r="I905" s="95"/>
      <c r="J905" s="93"/>
    </row>
    <row r="906" spans="1:15" s="26" customFormat="1" x14ac:dyDescent="0.25">
      <c r="A906" s="23" t="s">
        <v>1084</v>
      </c>
      <c r="B906" s="53" t="s">
        <v>595</v>
      </c>
      <c r="C906" s="23" t="s">
        <v>50</v>
      </c>
      <c r="D906" s="21" t="s">
        <v>50</v>
      </c>
      <c r="E906" s="127">
        <v>60</v>
      </c>
      <c r="F906" s="59"/>
      <c r="G906" s="4"/>
      <c r="H906" s="24"/>
      <c r="I906" s="4"/>
      <c r="J906" s="104"/>
    </row>
    <row r="907" spans="1:15" s="26" customFormat="1" x14ac:dyDescent="0.25">
      <c r="A907" s="23" t="s">
        <v>1085</v>
      </c>
      <c r="B907" s="53" t="s">
        <v>596</v>
      </c>
      <c r="C907" s="23" t="s">
        <v>50</v>
      </c>
      <c r="D907" s="21" t="s">
        <v>50</v>
      </c>
      <c r="E907" s="127">
        <v>235</v>
      </c>
      <c r="F907" s="59"/>
      <c r="G907" s="4"/>
      <c r="H907" s="24"/>
      <c r="I907" s="4"/>
      <c r="J907" s="104"/>
    </row>
    <row r="908" spans="1:15" s="26" customFormat="1" x14ac:dyDescent="0.25">
      <c r="A908" s="23" t="s">
        <v>1086</v>
      </c>
      <c r="B908" s="53" t="s">
        <v>597</v>
      </c>
      <c r="C908" s="23" t="s">
        <v>50</v>
      </c>
      <c r="D908" s="21" t="s">
        <v>50</v>
      </c>
      <c r="E908" s="127">
        <v>120</v>
      </c>
      <c r="F908" s="59"/>
      <c r="G908" s="4"/>
      <c r="H908" s="24"/>
      <c r="I908" s="4"/>
      <c r="J908" s="104"/>
    </row>
    <row r="909" spans="1:15" s="20" customFormat="1" x14ac:dyDescent="0.25">
      <c r="A909" s="23" t="s">
        <v>1087</v>
      </c>
      <c r="B909" s="53" t="s">
        <v>598</v>
      </c>
      <c r="C909" s="23" t="s">
        <v>50</v>
      </c>
      <c r="D909" s="21" t="s">
        <v>50</v>
      </c>
      <c r="E909" s="127">
        <v>190</v>
      </c>
      <c r="F909" s="59"/>
      <c r="G909" s="4"/>
      <c r="H909" s="24"/>
      <c r="I909" s="4"/>
      <c r="J909" s="104"/>
      <c r="K909" s="26"/>
      <c r="L909" s="26"/>
      <c r="M909" s="26"/>
      <c r="N909" s="26"/>
      <c r="O909" s="26"/>
    </row>
    <row r="910" spans="1:15" s="20" customFormat="1" ht="15" customHeight="1" x14ac:dyDescent="0.25">
      <c r="A910" s="23" t="s">
        <v>1088</v>
      </c>
      <c r="B910" s="53" t="s">
        <v>599</v>
      </c>
      <c r="C910" s="23" t="s">
        <v>50</v>
      </c>
      <c r="D910" s="21" t="s">
        <v>50</v>
      </c>
      <c r="E910" s="127">
        <v>340</v>
      </c>
      <c r="F910" s="59"/>
      <c r="G910" s="4"/>
      <c r="H910" s="24"/>
      <c r="I910" s="4"/>
      <c r="J910" s="104"/>
      <c r="K910" s="26"/>
      <c r="L910" s="26"/>
      <c r="M910" s="26"/>
      <c r="N910" s="26"/>
      <c r="O910" s="26"/>
    </row>
    <row r="911" spans="1:15" s="26" customFormat="1" x14ac:dyDescent="0.25">
      <c r="A911" s="23" t="s">
        <v>1176</v>
      </c>
      <c r="B911" s="53" t="s">
        <v>1175</v>
      </c>
      <c r="C911" s="23" t="s">
        <v>59</v>
      </c>
      <c r="D911" s="21" t="s">
        <v>59</v>
      </c>
      <c r="E911" s="127">
        <v>230</v>
      </c>
      <c r="F911" s="59"/>
      <c r="G911" s="4"/>
      <c r="H911" s="24"/>
      <c r="I911" s="4"/>
      <c r="J911" s="104"/>
    </row>
    <row r="912" spans="1:15" s="20" customFormat="1" x14ac:dyDescent="0.25">
      <c r="A912" s="75"/>
      <c r="B912" s="75"/>
      <c r="C912" s="75"/>
      <c r="D912" s="88"/>
      <c r="E912" s="89"/>
      <c r="F912" s="75"/>
      <c r="G912" s="75"/>
      <c r="H912" s="24"/>
      <c r="I912" s="24"/>
      <c r="J912" s="93"/>
      <c r="K912" s="26"/>
      <c r="L912" s="26"/>
      <c r="M912" s="26"/>
      <c r="N912" s="26"/>
      <c r="O912" s="26"/>
    </row>
    <row r="913" spans="1:15" s="20" customFormat="1" x14ac:dyDescent="0.25">
      <c r="A913" s="195">
        <v>20</v>
      </c>
      <c r="B913" s="196" t="s">
        <v>137</v>
      </c>
      <c r="C913" s="197"/>
      <c r="D913" s="198"/>
      <c r="E913" s="199"/>
      <c r="F913" s="24"/>
      <c r="G913" s="75"/>
      <c r="H913" s="24"/>
      <c r="I913" s="24"/>
      <c r="J913" s="93"/>
      <c r="K913" s="26"/>
      <c r="L913" s="26"/>
      <c r="M913" s="26"/>
      <c r="N913" s="26"/>
      <c r="O913" s="26"/>
    </row>
    <row r="914" spans="1:15" s="26" customFormat="1" ht="15" customHeight="1" x14ac:dyDescent="0.25">
      <c r="A914" s="195" t="s">
        <v>964</v>
      </c>
      <c r="B914" s="200" t="s">
        <v>118</v>
      </c>
      <c r="C914" s="201"/>
      <c r="D914" s="202"/>
      <c r="E914" s="203"/>
      <c r="F914" s="24"/>
      <c r="G914" s="24"/>
      <c r="H914" s="24"/>
      <c r="I914" s="24"/>
      <c r="J914" s="93"/>
    </row>
    <row r="915" spans="1:15" s="20" customFormat="1" ht="15" customHeight="1" x14ac:dyDescent="0.25">
      <c r="A915" s="204" t="s">
        <v>327</v>
      </c>
      <c r="B915" s="205" t="s">
        <v>119</v>
      </c>
      <c r="C915" s="206" t="s">
        <v>120</v>
      </c>
      <c r="D915" s="206" t="s">
        <v>1336</v>
      </c>
      <c r="E915" s="207">
        <v>30</v>
      </c>
      <c r="F915" s="24"/>
      <c r="G915" s="24"/>
      <c r="H915" s="24"/>
      <c r="I915" s="24"/>
      <c r="J915" s="93"/>
      <c r="K915" s="26"/>
      <c r="L915" s="26"/>
      <c r="M915" s="26"/>
      <c r="N915" s="26"/>
      <c r="O915" s="26"/>
    </row>
    <row r="916" spans="1:15" s="22" customFormat="1" x14ac:dyDescent="0.25">
      <c r="A916" s="204" t="s">
        <v>1337</v>
      </c>
      <c r="B916" s="205" t="s">
        <v>1333</v>
      </c>
      <c r="C916" s="206" t="s">
        <v>120</v>
      </c>
      <c r="D916" s="206" t="s">
        <v>1336</v>
      </c>
      <c r="E916" s="207">
        <v>30</v>
      </c>
      <c r="F916" s="189"/>
    </row>
    <row r="917" spans="1:15" s="22" customFormat="1" x14ac:dyDescent="0.25">
      <c r="A917" s="204" t="s">
        <v>1338</v>
      </c>
      <c r="B917" s="205" t="s">
        <v>1334</v>
      </c>
      <c r="C917" s="206" t="s">
        <v>120</v>
      </c>
      <c r="D917" s="206" t="s">
        <v>1336</v>
      </c>
      <c r="E917" s="207">
        <v>30</v>
      </c>
      <c r="F917" s="189"/>
    </row>
    <row r="918" spans="1:15" s="22" customFormat="1" x14ac:dyDescent="0.25">
      <c r="A918" s="204" t="s">
        <v>1339</v>
      </c>
      <c r="B918" s="205" t="s">
        <v>1335</v>
      </c>
      <c r="C918" s="206" t="s">
        <v>120</v>
      </c>
      <c r="D918" s="206" t="s">
        <v>1336</v>
      </c>
      <c r="E918" s="207">
        <v>30</v>
      </c>
      <c r="F918" s="189"/>
    </row>
    <row r="919" spans="1:15" s="22" customFormat="1" x14ac:dyDescent="0.25">
      <c r="A919" s="195" t="s">
        <v>965</v>
      </c>
      <c r="B919" s="200" t="s">
        <v>402</v>
      </c>
      <c r="C919" s="201"/>
      <c r="D919" s="202"/>
      <c r="E919" s="208"/>
      <c r="F919" s="190"/>
    </row>
    <row r="920" spans="1:15" s="22" customFormat="1" ht="15" customHeight="1" x14ac:dyDescent="0.25">
      <c r="A920" s="204" t="s">
        <v>910</v>
      </c>
      <c r="B920" s="205" t="s">
        <v>1340</v>
      </c>
      <c r="C920" s="206" t="s">
        <v>120</v>
      </c>
      <c r="D920" s="206" t="s">
        <v>1336</v>
      </c>
      <c r="E920" s="207">
        <v>485</v>
      </c>
      <c r="F920" s="191"/>
    </row>
    <row r="921" spans="1:15" s="22" customFormat="1" x14ac:dyDescent="0.25">
      <c r="A921" s="204" t="s">
        <v>911</v>
      </c>
      <c r="B921" s="205" t="s">
        <v>1341</v>
      </c>
      <c r="C921" s="206" t="s">
        <v>120</v>
      </c>
      <c r="D921" s="206" t="s">
        <v>1336</v>
      </c>
      <c r="E921" s="207">
        <v>660</v>
      </c>
      <c r="F921" s="191"/>
    </row>
    <row r="922" spans="1:15" s="22" customFormat="1" x14ac:dyDescent="0.25">
      <c r="A922" s="204" t="s">
        <v>912</v>
      </c>
      <c r="B922" s="205" t="s">
        <v>1342</v>
      </c>
      <c r="C922" s="206" t="s">
        <v>120</v>
      </c>
      <c r="D922" s="206" t="s">
        <v>1336</v>
      </c>
      <c r="E922" s="207">
        <v>660</v>
      </c>
      <c r="F922" s="191"/>
    </row>
    <row r="923" spans="1:15" s="22" customFormat="1" x14ac:dyDescent="0.25">
      <c r="A923" s="204" t="s">
        <v>913</v>
      </c>
      <c r="B923" s="205" t="s">
        <v>1343</v>
      </c>
      <c r="C923" s="206" t="s">
        <v>120</v>
      </c>
      <c r="D923" s="206" t="s">
        <v>1336</v>
      </c>
      <c r="E923" s="207">
        <v>706</v>
      </c>
      <c r="F923" s="191"/>
    </row>
    <row r="924" spans="1:15" s="22" customFormat="1" x14ac:dyDescent="0.25">
      <c r="A924" s="204" t="s">
        <v>914</v>
      </c>
      <c r="B924" s="205" t="s">
        <v>1344</v>
      </c>
      <c r="C924" s="206" t="s">
        <v>120</v>
      </c>
      <c r="D924" s="206" t="s">
        <v>1336</v>
      </c>
      <c r="E924" s="207">
        <v>706</v>
      </c>
      <c r="F924" s="191"/>
    </row>
    <row r="925" spans="1:15" s="22" customFormat="1" x14ac:dyDescent="0.25">
      <c r="A925" s="204" t="s">
        <v>915</v>
      </c>
      <c r="B925" s="205" t="s">
        <v>1345</v>
      </c>
      <c r="C925" s="206" t="s">
        <v>120</v>
      </c>
      <c r="D925" s="206" t="s">
        <v>1336</v>
      </c>
      <c r="E925" s="207">
        <v>706</v>
      </c>
      <c r="F925" s="191"/>
    </row>
    <row r="926" spans="1:15" s="22" customFormat="1" x14ac:dyDescent="0.25">
      <c r="A926" s="204" t="s">
        <v>1350</v>
      </c>
      <c r="B926" s="205" t="s">
        <v>1346</v>
      </c>
      <c r="C926" s="206" t="s">
        <v>120</v>
      </c>
      <c r="D926" s="206" t="s">
        <v>1336</v>
      </c>
      <c r="E926" s="207">
        <v>460</v>
      </c>
      <c r="F926" s="189"/>
    </row>
    <row r="927" spans="1:15" s="22" customFormat="1" x14ac:dyDescent="0.25">
      <c r="A927" s="204" t="s">
        <v>1351</v>
      </c>
      <c r="B927" s="205" t="s">
        <v>1347</v>
      </c>
      <c r="C927" s="206" t="s">
        <v>120</v>
      </c>
      <c r="D927" s="206" t="s">
        <v>1336</v>
      </c>
      <c r="E927" s="207">
        <v>460</v>
      </c>
      <c r="F927" s="189"/>
    </row>
    <row r="928" spans="1:15" s="22" customFormat="1" x14ac:dyDescent="0.25">
      <c r="A928" s="204" t="s">
        <v>1352</v>
      </c>
      <c r="B928" s="205" t="s">
        <v>1348</v>
      </c>
      <c r="C928" s="206" t="s">
        <v>120</v>
      </c>
      <c r="D928" s="206" t="s">
        <v>1336</v>
      </c>
      <c r="E928" s="207">
        <v>520</v>
      </c>
      <c r="F928" s="189"/>
    </row>
    <row r="929" spans="1:6" s="22" customFormat="1" x14ac:dyDescent="0.25">
      <c r="A929" s="204" t="s">
        <v>1353</v>
      </c>
      <c r="B929" s="205" t="s">
        <v>1349</v>
      </c>
      <c r="C929" s="206" t="s">
        <v>120</v>
      </c>
      <c r="D929" s="206" t="s">
        <v>1336</v>
      </c>
      <c r="E929" s="207">
        <v>520</v>
      </c>
      <c r="F929" s="189"/>
    </row>
    <row r="930" spans="1:6" s="22" customFormat="1" x14ac:dyDescent="0.25">
      <c r="A930" s="204" t="s">
        <v>1354</v>
      </c>
      <c r="B930" s="205" t="s">
        <v>1334</v>
      </c>
      <c r="C930" s="206" t="s">
        <v>120</v>
      </c>
      <c r="D930" s="206" t="s">
        <v>1336</v>
      </c>
      <c r="E930" s="207">
        <v>800</v>
      </c>
      <c r="F930" s="189"/>
    </row>
    <row r="931" spans="1:6" s="22" customFormat="1" x14ac:dyDescent="0.25">
      <c r="A931" s="204" t="s">
        <v>1355</v>
      </c>
      <c r="B931" s="205" t="s">
        <v>1335</v>
      </c>
      <c r="C931" s="206" t="s">
        <v>120</v>
      </c>
      <c r="D931" s="206" t="s">
        <v>1336</v>
      </c>
      <c r="E931" s="207">
        <v>800</v>
      </c>
      <c r="F931" s="189"/>
    </row>
    <row r="932" spans="1:6" s="22" customFormat="1" x14ac:dyDescent="0.25">
      <c r="A932" s="195" t="s">
        <v>966</v>
      </c>
      <c r="B932" s="200" t="s">
        <v>130</v>
      </c>
      <c r="C932" s="201"/>
      <c r="D932" s="202"/>
      <c r="E932" s="208"/>
      <c r="F932" s="190"/>
    </row>
    <row r="933" spans="1:6" s="22" customFormat="1" x14ac:dyDescent="0.25">
      <c r="A933" s="204" t="s">
        <v>916</v>
      </c>
      <c r="B933" s="205" t="s">
        <v>1356</v>
      </c>
      <c r="C933" s="206" t="s">
        <v>120</v>
      </c>
      <c r="D933" s="206" t="s">
        <v>1336</v>
      </c>
      <c r="E933" s="207">
        <v>35</v>
      </c>
      <c r="F933" s="192"/>
    </row>
    <row r="934" spans="1:6" s="22" customFormat="1" x14ac:dyDescent="0.25">
      <c r="A934" s="204" t="s">
        <v>917</v>
      </c>
      <c r="B934" s="205" t="s">
        <v>1357</v>
      </c>
      <c r="C934" s="206" t="s">
        <v>120</v>
      </c>
      <c r="D934" s="206" t="s">
        <v>1336</v>
      </c>
      <c r="E934" s="207">
        <v>90</v>
      </c>
      <c r="F934" s="193"/>
    </row>
    <row r="935" spans="1:6" s="22" customFormat="1" ht="24" x14ac:dyDescent="0.25">
      <c r="A935" s="204" t="s">
        <v>918</v>
      </c>
      <c r="B935" s="205" t="s">
        <v>1358</v>
      </c>
      <c r="C935" s="206" t="s">
        <v>120</v>
      </c>
      <c r="D935" s="206" t="s">
        <v>1336</v>
      </c>
      <c r="E935" s="207">
        <v>50</v>
      </c>
      <c r="F935" s="194"/>
    </row>
    <row r="936" spans="1:6" s="22" customFormat="1" x14ac:dyDescent="0.25">
      <c r="A936" s="204" t="s">
        <v>919</v>
      </c>
      <c r="B936" s="205" t="s">
        <v>339</v>
      </c>
      <c r="C936" s="206" t="s">
        <v>120</v>
      </c>
      <c r="D936" s="206" t="s">
        <v>1336</v>
      </c>
      <c r="E936" s="207">
        <v>150</v>
      </c>
      <c r="F936" s="192"/>
    </row>
    <row r="937" spans="1:6" s="22" customFormat="1" x14ac:dyDescent="0.25">
      <c r="A937" s="204" t="s">
        <v>920</v>
      </c>
      <c r="B937" s="205" t="s">
        <v>1359</v>
      </c>
      <c r="C937" s="206" t="s">
        <v>120</v>
      </c>
      <c r="D937" s="206" t="s">
        <v>1336</v>
      </c>
      <c r="E937" s="207">
        <v>150</v>
      </c>
      <c r="F937" s="189"/>
    </row>
    <row r="938" spans="1:6" s="22" customFormat="1" x14ac:dyDescent="0.25">
      <c r="A938" s="204" t="s">
        <v>921</v>
      </c>
      <c r="B938" s="205" t="s">
        <v>1360</v>
      </c>
      <c r="C938" s="206" t="s">
        <v>120</v>
      </c>
      <c r="D938" s="206" t="s">
        <v>1336</v>
      </c>
      <c r="E938" s="207">
        <v>150</v>
      </c>
      <c r="F938" s="189"/>
    </row>
    <row r="939" spans="1:6" s="22" customFormat="1" x14ac:dyDescent="0.25">
      <c r="A939" s="195" t="s">
        <v>967</v>
      </c>
      <c r="B939" s="200" t="s">
        <v>204</v>
      </c>
      <c r="C939" s="201"/>
      <c r="D939" s="202"/>
      <c r="E939" s="208"/>
      <c r="F939" s="190"/>
    </row>
    <row r="940" spans="1:6" s="22" customFormat="1" x14ac:dyDescent="0.25">
      <c r="A940" s="204" t="s">
        <v>1327</v>
      </c>
      <c r="B940" s="205" t="s">
        <v>205</v>
      </c>
      <c r="C940" s="206" t="s">
        <v>120</v>
      </c>
      <c r="D940" s="206" t="s">
        <v>1336</v>
      </c>
      <c r="E940" s="207">
        <v>45</v>
      </c>
      <c r="F940" s="189"/>
    </row>
    <row r="941" spans="1:6" s="22" customFormat="1" x14ac:dyDescent="0.25">
      <c r="A941" s="204" t="s">
        <v>1328</v>
      </c>
      <c r="B941" s="205" t="s">
        <v>206</v>
      </c>
      <c r="C941" s="206" t="s">
        <v>120</v>
      </c>
      <c r="D941" s="206" t="s">
        <v>1336</v>
      </c>
      <c r="E941" s="207">
        <v>45</v>
      </c>
      <c r="F941" s="189"/>
    </row>
    <row r="942" spans="1:6" s="22" customFormat="1" x14ac:dyDescent="0.25">
      <c r="A942" s="204" t="s">
        <v>1329</v>
      </c>
      <c r="B942" s="205" t="s">
        <v>207</v>
      </c>
      <c r="C942" s="206" t="s">
        <v>120</v>
      </c>
      <c r="D942" s="206" t="s">
        <v>1336</v>
      </c>
      <c r="E942" s="207">
        <v>45</v>
      </c>
      <c r="F942" s="189"/>
    </row>
    <row r="943" spans="1:6" s="22" customFormat="1" x14ac:dyDescent="0.25">
      <c r="A943" s="204" t="s">
        <v>1330</v>
      </c>
      <c r="B943" s="205" t="s">
        <v>1361</v>
      </c>
      <c r="C943" s="206" t="s">
        <v>120</v>
      </c>
      <c r="D943" s="206" t="s">
        <v>1336</v>
      </c>
      <c r="E943" s="207">
        <v>45</v>
      </c>
      <c r="F943" s="189"/>
    </row>
    <row r="944" spans="1:6" s="22" customFormat="1" x14ac:dyDescent="0.25">
      <c r="A944" s="204" t="s">
        <v>1331</v>
      </c>
      <c r="B944" s="205" t="s">
        <v>1362</v>
      </c>
      <c r="C944" s="206" t="s">
        <v>120</v>
      </c>
      <c r="D944" s="206" t="s">
        <v>1336</v>
      </c>
      <c r="E944" s="207">
        <v>45</v>
      </c>
      <c r="F944" s="189"/>
    </row>
    <row r="945" spans="1:6" s="22" customFormat="1" x14ac:dyDescent="0.25">
      <c r="A945" s="204" t="s">
        <v>1372</v>
      </c>
      <c r="B945" s="205" t="s">
        <v>1363</v>
      </c>
      <c r="C945" s="206" t="s">
        <v>120</v>
      </c>
      <c r="D945" s="206" t="s">
        <v>1336</v>
      </c>
      <c r="E945" s="207">
        <v>45</v>
      </c>
      <c r="F945" s="189"/>
    </row>
    <row r="946" spans="1:6" s="22" customFormat="1" x14ac:dyDescent="0.25">
      <c r="A946" s="204" t="s">
        <v>1373</v>
      </c>
      <c r="B946" s="205" t="s">
        <v>208</v>
      </c>
      <c r="C946" s="206" t="s">
        <v>120</v>
      </c>
      <c r="D946" s="206" t="s">
        <v>1336</v>
      </c>
      <c r="E946" s="207">
        <v>55</v>
      </c>
      <c r="F946" s="189"/>
    </row>
    <row r="947" spans="1:6" s="22" customFormat="1" x14ac:dyDescent="0.25">
      <c r="A947" s="204" t="s">
        <v>1374</v>
      </c>
      <c r="B947" s="205" t="s">
        <v>1364</v>
      </c>
      <c r="C947" s="206" t="s">
        <v>120</v>
      </c>
      <c r="D947" s="206" t="s">
        <v>1336</v>
      </c>
      <c r="E947" s="207">
        <v>12</v>
      </c>
      <c r="F947" s="189"/>
    </row>
    <row r="948" spans="1:6" s="22" customFormat="1" x14ac:dyDescent="0.25">
      <c r="A948" s="204" t="s">
        <v>1375</v>
      </c>
      <c r="B948" s="205" t="s">
        <v>1365</v>
      </c>
      <c r="C948" s="206" t="s">
        <v>120</v>
      </c>
      <c r="D948" s="206" t="s">
        <v>1336</v>
      </c>
      <c r="E948" s="207">
        <v>12</v>
      </c>
      <c r="F948" s="189"/>
    </row>
    <row r="949" spans="1:6" s="22" customFormat="1" x14ac:dyDescent="0.25">
      <c r="A949" s="204" t="s">
        <v>1376</v>
      </c>
      <c r="B949" s="205" t="s">
        <v>1366</v>
      </c>
      <c r="C949" s="206" t="s">
        <v>120</v>
      </c>
      <c r="D949" s="206" t="s">
        <v>1336</v>
      </c>
      <c r="E949" s="207">
        <v>12</v>
      </c>
      <c r="F949" s="189"/>
    </row>
    <row r="950" spans="1:6" s="22" customFormat="1" x14ac:dyDescent="0.25">
      <c r="A950" s="204" t="s">
        <v>1377</v>
      </c>
      <c r="B950" s="205" t="s">
        <v>1367</v>
      </c>
      <c r="C950" s="206" t="s">
        <v>120</v>
      </c>
      <c r="D950" s="206" t="s">
        <v>1336</v>
      </c>
      <c r="E950" s="207">
        <v>12</v>
      </c>
      <c r="F950" s="189"/>
    </row>
    <row r="951" spans="1:6" s="22" customFormat="1" x14ac:dyDescent="0.25">
      <c r="A951" s="204" t="s">
        <v>1378</v>
      </c>
      <c r="B951" s="205" t="s">
        <v>1368</v>
      </c>
      <c r="C951" s="206" t="s">
        <v>120</v>
      </c>
      <c r="D951" s="206" t="s">
        <v>1336</v>
      </c>
      <c r="E951" s="207">
        <v>12</v>
      </c>
      <c r="F951" s="189"/>
    </row>
    <row r="952" spans="1:6" s="22" customFormat="1" x14ac:dyDescent="0.25">
      <c r="A952" s="204" t="s">
        <v>1379</v>
      </c>
      <c r="B952" s="205" t="s">
        <v>1369</v>
      </c>
      <c r="C952" s="206" t="s">
        <v>120</v>
      </c>
      <c r="D952" s="206" t="s">
        <v>1336</v>
      </c>
      <c r="E952" s="207">
        <v>12</v>
      </c>
      <c r="F952" s="189"/>
    </row>
    <row r="953" spans="1:6" s="22" customFormat="1" x14ac:dyDescent="0.25">
      <c r="A953" s="204" t="s">
        <v>1380</v>
      </c>
      <c r="B953" s="205" t="s">
        <v>1370</v>
      </c>
      <c r="C953" s="206" t="s">
        <v>120</v>
      </c>
      <c r="D953" s="206" t="s">
        <v>1336</v>
      </c>
      <c r="E953" s="207">
        <v>12</v>
      </c>
      <c r="F953" s="189"/>
    </row>
    <row r="954" spans="1:6" s="22" customFormat="1" x14ac:dyDescent="0.25">
      <c r="A954" s="132" t="s">
        <v>1442</v>
      </c>
      <c r="B954" s="133" t="s">
        <v>1443</v>
      </c>
      <c r="C954" s="211" t="s">
        <v>120</v>
      </c>
      <c r="D954" s="211" t="s">
        <v>1336</v>
      </c>
      <c r="E954" s="212">
        <v>22</v>
      </c>
      <c r="F954" s="189"/>
    </row>
    <row r="955" spans="1:6" s="22" customFormat="1" x14ac:dyDescent="0.25">
      <c r="A955" s="195" t="s">
        <v>1407</v>
      </c>
      <c r="B955" s="200" t="s">
        <v>1371</v>
      </c>
      <c r="C955" s="201"/>
      <c r="D955" s="202"/>
      <c r="E955" s="208"/>
      <c r="F955" s="190"/>
    </row>
    <row r="956" spans="1:6" s="22" customFormat="1" x14ac:dyDescent="0.25">
      <c r="A956" s="204" t="s">
        <v>1381</v>
      </c>
      <c r="B956" s="205" t="s">
        <v>1387</v>
      </c>
      <c r="C956" s="206" t="s">
        <v>120</v>
      </c>
      <c r="D956" s="206" t="s">
        <v>1336</v>
      </c>
      <c r="E956" s="207">
        <v>50</v>
      </c>
      <c r="F956" s="189"/>
    </row>
    <row r="957" spans="1:6" s="22" customFormat="1" x14ac:dyDescent="0.25">
      <c r="A957" s="204" t="s">
        <v>1382</v>
      </c>
      <c r="B957" s="205" t="s">
        <v>1388</v>
      </c>
      <c r="C957" s="206" t="s">
        <v>120</v>
      </c>
      <c r="D957" s="206" t="s">
        <v>1336</v>
      </c>
      <c r="E957" s="207">
        <v>55</v>
      </c>
      <c r="F957" s="189"/>
    </row>
    <row r="958" spans="1:6" s="22" customFormat="1" x14ac:dyDescent="0.25">
      <c r="A958" s="204" t="s">
        <v>1383</v>
      </c>
      <c r="B958" s="205" t="s">
        <v>1389</v>
      </c>
      <c r="C958" s="206" t="s">
        <v>120</v>
      </c>
      <c r="D958" s="206" t="s">
        <v>1336</v>
      </c>
      <c r="E958" s="207">
        <v>60</v>
      </c>
      <c r="F958" s="189"/>
    </row>
    <row r="959" spans="1:6" s="22" customFormat="1" x14ac:dyDescent="0.25">
      <c r="A959" s="204" t="s">
        <v>1384</v>
      </c>
      <c r="B959" s="205" t="s">
        <v>1390</v>
      </c>
      <c r="C959" s="206" t="s">
        <v>120</v>
      </c>
      <c r="D959" s="206" t="s">
        <v>1336</v>
      </c>
      <c r="E959" s="207">
        <v>45</v>
      </c>
      <c r="F959" s="189"/>
    </row>
    <row r="960" spans="1:6" s="22" customFormat="1" x14ac:dyDescent="0.25">
      <c r="A960" s="204" t="s">
        <v>1385</v>
      </c>
      <c r="B960" s="205" t="s">
        <v>1391</v>
      </c>
      <c r="C960" s="206" t="s">
        <v>120</v>
      </c>
      <c r="D960" s="206" t="s">
        <v>1336</v>
      </c>
      <c r="E960" s="207">
        <v>50</v>
      </c>
      <c r="F960" s="189"/>
    </row>
    <row r="961" spans="1:15" s="22" customFormat="1" x14ac:dyDescent="0.25">
      <c r="A961" s="204" t="s">
        <v>1386</v>
      </c>
      <c r="B961" s="205" t="s">
        <v>1392</v>
      </c>
      <c r="C961" s="206" t="s">
        <v>120</v>
      </c>
      <c r="D961" s="206" t="s">
        <v>1336</v>
      </c>
      <c r="E961" s="207">
        <v>55</v>
      </c>
      <c r="F961" s="189"/>
    </row>
    <row r="962" spans="1:15" s="22" customFormat="1" x14ac:dyDescent="0.25">
      <c r="A962" s="195" t="s">
        <v>1408</v>
      </c>
      <c r="B962" s="200" t="s">
        <v>1393</v>
      </c>
      <c r="C962" s="201"/>
      <c r="D962" s="202"/>
      <c r="E962" s="208"/>
      <c r="F962" s="190"/>
    </row>
    <row r="963" spans="1:15" s="22" customFormat="1" x14ac:dyDescent="0.25">
      <c r="A963" s="204" t="s">
        <v>1395</v>
      </c>
      <c r="B963" s="205" t="s">
        <v>1401</v>
      </c>
      <c r="C963" s="206" t="s">
        <v>120</v>
      </c>
      <c r="D963" s="206" t="s">
        <v>1336</v>
      </c>
      <c r="E963" s="207">
        <v>40</v>
      </c>
      <c r="F963" s="189"/>
    </row>
    <row r="964" spans="1:15" s="22" customFormat="1" x14ac:dyDescent="0.25">
      <c r="A964" s="204" t="s">
        <v>1397</v>
      </c>
      <c r="B964" s="205" t="s">
        <v>1402</v>
      </c>
      <c r="C964" s="206" t="s">
        <v>120</v>
      </c>
      <c r="D964" s="206" t="s">
        <v>1336</v>
      </c>
      <c r="E964" s="207">
        <v>40</v>
      </c>
      <c r="F964" s="189"/>
    </row>
    <row r="965" spans="1:15" s="22" customFormat="1" x14ac:dyDescent="0.25">
      <c r="A965" s="204" t="s">
        <v>1398</v>
      </c>
      <c r="B965" s="205" t="s">
        <v>1403</v>
      </c>
      <c r="C965" s="206" t="s">
        <v>120</v>
      </c>
      <c r="D965" s="206" t="s">
        <v>1336</v>
      </c>
      <c r="E965" s="207">
        <v>40</v>
      </c>
      <c r="F965" s="189"/>
    </row>
    <row r="966" spans="1:15" s="22" customFormat="1" x14ac:dyDescent="0.25">
      <c r="A966" s="195" t="s">
        <v>1409</v>
      </c>
      <c r="B966" s="200" t="s">
        <v>1394</v>
      </c>
      <c r="C966" s="201"/>
      <c r="D966" s="202"/>
      <c r="E966" s="208"/>
      <c r="F966" s="190"/>
    </row>
    <row r="967" spans="1:15" s="22" customFormat="1" x14ac:dyDescent="0.25">
      <c r="A967" s="204" t="s">
        <v>1396</v>
      </c>
      <c r="B967" s="205" t="s">
        <v>1404</v>
      </c>
      <c r="C967" s="206" t="s">
        <v>120</v>
      </c>
      <c r="D967" s="206" t="s">
        <v>1336</v>
      </c>
      <c r="E967" s="207">
        <v>200</v>
      </c>
      <c r="F967" s="189"/>
    </row>
    <row r="968" spans="1:15" s="22" customFormat="1" x14ac:dyDescent="0.25">
      <c r="A968" s="204" t="s">
        <v>1399</v>
      </c>
      <c r="B968" s="205" t="s">
        <v>1405</v>
      </c>
      <c r="C968" s="206" t="s">
        <v>120</v>
      </c>
      <c r="D968" s="206" t="s">
        <v>1336</v>
      </c>
      <c r="E968" s="207">
        <v>200</v>
      </c>
      <c r="F968" s="189"/>
    </row>
    <row r="969" spans="1:15" s="22" customFormat="1" x14ac:dyDescent="0.25">
      <c r="A969" s="204" t="s">
        <v>1400</v>
      </c>
      <c r="B969" s="205" t="s">
        <v>1406</v>
      </c>
      <c r="C969" s="206" t="s">
        <v>120</v>
      </c>
      <c r="D969" s="206" t="s">
        <v>1336</v>
      </c>
      <c r="E969" s="207">
        <v>200</v>
      </c>
      <c r="F969" s="189"/>
    </row>
    <row r="970" spans="1:15" s="20" customFormat="1" x14ac:dyDescent="0.25">
      <c r="A970" s="10"/>
      <c r="B970" s="188"/>
      <c r="C970" s="1"/>
      <c r="D970" s="38"/>
      <c r="E970" s="30"/>
      <c r="F970" s="24"/>
      <c r="G970" s="75"/>
      <c r="H970" s="24"/>
      <c r="I970" s="24"/>
      <c r="J970" s="93"/>
      <c r="K970" s="26"/>
      <c r="L970" s="26"/>
      <c r="M970" s="26"/>
      <c r="N970" s="26"/>
      <c r="O970" s="26"/>
    </row>
    <row r="971" spans="1:15" s="20" customFormat="1" x14ac:dyDescent="0.25">
      <c r="A971" s="16">
        <v>21</v>
      </c>
      <c r="B971" s="187" t="s">
        <v>118</v>
      </c>
      <c r="C971" s="27"/>
      <c r="D971" s="42"/>
      <c r="E971" s="28"/>
      <c r="F971" s="209" t="s">
        <v>517</v>
      </c>
      <c r="G971" s="209"/>
      <c r="H971" s="209" t="s">
        <v>991</v>
      </c>
      <c r="I971" s="24"/>
      <c r="J971" s="93"/>
      <c r="K971" s="26"/>
      <c r="L971" s="26"/>
      <c r="M971" s="26"/>
      <c r="N971" s="26"/>
      <c r="O971" s="26"/>
    </row>
    <row r="972" spans="1:15" s="20" customFormat="1" ht="15" customHeight="1" x14ac:dyDescent="0.25">
      <c r="A972" s="16" t="s">
        <v>1410</v>
      </c>
      <c r="B972" s="48" t="s">
        <v>389</v>
      </c>
      <c r="C972" s="49"/>
      <c r="D972" s="50"/>
      <c r="E972" s="51"/>
      <c r="I972" s="24"/>
      <c r="J972" s="93"/>
      <c r="K972" s="26"/>
      <c r="L972" s="26"/>
      <c r="M972" s="26"/>
      <c r="N972" s="26"/>
      <c r="O972" s="26"/>
    </row>
    <row r="973" spans="1:15" s="26" customFormat="1" ht="15" customHeight="1" x14ac:dyDescent="0.25">
      <c r="A973" s="23" t="s">
        <v>1411</v>
      </c>
      <c r="B973" s="53" t="s">
        <v>1061</v>
      </c>
      <c r="C973" s="23" t="s">
        <v>46</v>
      </c>
      <c r="D973" s="21" t="s">
        <v>46</v>
      </c>
      <c r="E973" s="28">
        <v>2472</v>
      </c>
      <c r="F973" s="30">
        <f t="shared" ref="F973" si="151">E973/H973</f>
        <v>206</v>
      </c>
      <c r="G973" s="24"/>
      <c r="H973" s="24">
        <v>12</v>
      </c>
      <c r="I973" s="30"/>
      <c r="J973" s="95"/>
    </row>
    <row r="974" spans="1:15" s="26" customFormat="1" ht="15" customHeight="1" x14ac:dyDescent="0.25">
      <c r="A974" s="23" t="s">
        <v>1412</v>
      </c>
      <c r="B974" s="53" t="s">
        <v>390</v>
      </c>
      <c r="C974" s="23" t="s">
        <v>46</v>
      </c>
      <c r="D974" s="21" t="s">
        <v>46</v>
      </c>
      <c r="E974" s="105">
        <v>415</v>
      </c>
      <c r="F974" s="24"/>
      <c r="G974" s="24"/>
      <c r="H974" s="24"/>
      <c r="I974" s="30"/>
      <c r="J974" s="95"/>
    </row>
    <row r="975" spans="1:15" s="26" customFormat="1" ht="15" customHeight="1" x14ac:dyDescent="0.25">
      <c r="A975" s="23" t="s">
        <v>1413</v>
      </c>
      <c r="B975" s="53" t="s">
        <v>391</v>
      </c>
      <c r="C975" s="23" t="s">
        <v>46</v>
      </c>
      <c r="D975" s="21" t="s">
        <v>46</v>
      </c>
      <c r="E975" s="105">
        <v>290</v>
      </c>
      <c r="F975" s="24"/>
      <c r="G975" s="24"/>
      <c r="H975" s="24"/>
      <c r="I975" s="30"/>
      <c r="J975" s="95"/>
    </row>
    <row r="976" spans="1:15" s="26" customFormat="1" ht="15" customHeight="1" x14ac:dyDescent="0.25">
      <c r="A976" s="23" t="s">
        <v>1414</v>
      </c>
      <c r="B976" s="53" t="s">
        <v>392</v>
      </c>
      <c r="C976" s="23" t="s">
        <v>46</v>
      </c>
      <c r="D976" s="21" t="s">
        <v>46</v>
      </c>
      <c r="E976" s="105">
        <v>290</v>
      </c>
      <c r="F976" s="24"/>
      <c r="G976" s="24"/>
      <c r="H976" s="24"/>
      <c r="I976" s="30"/>
      <c r="J976" s="95"/>
    </row>
    <row r="977" spans="1:17" s="20" customFormat="1" ht="15" customHeight="1" x14ac:dyDescent="0.25">
      <c r="A977" s="23" t="s">
        <v>1415</v>
      </c>
      <c r="B977" s="53" t="s">
        <v>394</v>
      </c>
      <c r="C977" s="115" t="s">
        <v>46</v>
      </c>
      <c r="D977" s="115" t="s">
        <v>46</v>
      </c>
      <c r="E977" s="105">
        <v>395</v>
      </c>
      <c r="F977" s="24"/>
      <c r="G977" s="24"/>
      <c r="H977" s="24"/>
      <c r="I977" s="30"/>
      <c r="J977" s="95"/>
      <c r="K977" s="26"/>
      <c r="L977" s="26"/>
      <c r="M977" s="26"/>
      <c r="N977" s="26"/>
      <c r="O977" s="26"/>
    </row>
    <row r="978" spans="1:17" s="20" customFormat="1" ht="15" customHeight="1" x14ac:dyDescent="0.25">
      <c r="A978" s="23" t="s">
        <v>1416</v>
      </c>
      <c r="B978" s="53" t="s">
        <v>393</v>
      </c>
      <c r="C978" s="115" t="s">
        <v>46</v>
      </c>
      <c r="D978" s="115" t="s">
        <v>46</v>
      </c>
      <c r="E978" s="105">
        <v>435</v>
      </c>
      <c r="F978" s="24"/>
      <c r="G978" s="24"/>
      <c r="H978" s="24"/>
      <c r="I978" s="30"/>
      <c r="J978" s="95"/>
      <c r="K978" s="26"/>
      <c r="L978" s="26"/>
      <c r="M978" s="26"/>
      <c r="N978" s="26"/>
      <c r="O978" s="26"/>
    </row>
    <row r="979" spans="1:17" s="20" customFormat="1" x14ac:dyDescent="0.25">
      <c r="A979" s="16" t="s">
        <v>1417</v>
      </c>
      <c r="B979" s="106" t="s">
        <v>402</v>
      </c>
      <c r="C979" s="49"/>
      <c r="D979" s="50"/>
      <c r="E979" s="51"/>
      <c r="F979" s="24"/>
      <c r="G979" s="24"/>
      <c r="H979" s="24"/>
      <c r="I979" s="24"/>
      <c r="J979" s="93"/>
      <c r="K979" s="26"/>
      <c r="L979" s="26"/>
      <c r="M979" s="26"/>
      <c r="N979" s="26"/>
      <c r="O979" s="26"/>
    </row>
    <row r="980" spans="1:17" s="20" customFormat="1" x14ac:dyDescent="0.25">
      <c r="A980" s="23" t="s">
        <v>1418</v>
      </c>
      <c r="B980" s="53" t="s">
        <v>123</v>
      </c>
      <c r="C980" s="23" t="s">
        <v>124</v>
      </c>
      <c r="D980" s="21" t="s">
        <v>125</v>
      </c>
      <c r="E980" s="25" t="s">
        <v>113</v>
      </c>
      <c r="F980" s="24"/>
      <c r="G980" s="24"/>
      <c r="H980" s="24"/>
      <c r="I980" s="24"/>
      <c r="J980" s="93"/>
      <c r="K980" s="26"/>
      <c r="L980" s="26"/>
      <c r="M980" s="26"/>
      <c r="N980" s="26"/>
      <c r="O980" s="26"/>
    </row>
    <row r="981" spans="1:17" s="26" customFormat="1" x14ac:dyDescent="0.25">
      <c r="A981" s="23" t="s">
        <v>1419</v>
      </c>
      <c r="B981" s="53" t="s">
        <v>126</v>
      </c>
      <c r="C981" s="23" t="s">
        <v>127</v>
      </c>
      <c r="D981" s="21" t="s">
        <v>128</v>
      </c>
      <c r="E981" s="25" t="s">
        <v>113</v>
      </c>
      <c r="F981" s="24"/>
      <c r="G981" s="24"/>
      <c r="H981" s="4"/>
      <c r="I981" s="4"/>
      <c r="J981" s="93"/>
    </row>
    <row r="982" spans="1:17" s="26" customFormat="1" x14ac:dyDescent="0.25">
      <c r="A982" s="23" t="s">
        <v>1420</v>
      </c>
      <c r="B982" s="53" t="s">
        <v>129</v>
      </c>
      <c r="C982" s="23" t="s">
        <v>105</v>
      </c>
      <c r="D982" s="21" t="s">
        <v>105</v>
      </c>
      <c r="E982" s="25" t="s">
        <v>113</v>
      </c>
      <c r="F982" s="24"/>
      <c r="G982" s="4"/>
      <c r="H982" s="24"/>
      <c r="I982" s="24"/>
      <c r="J982" s="93"/>
    </row>
    <row r="983" spans="1:17" s="26" customFormat="1" x14ac:dyDescent="0.25">
      <c r="A983" s="23" t="s">
        <v>1421</v>
      </c>
      <c r="B983" s="53" t="s">
        <v>328</v>
      </c>
      <c r="C983" s="23" t="s">
        <v>105</v>
      </c>
      <c r="D983" s="21" t="s">
        <v>105</v>
      </c>
      <c r="E983" s="105">
        <v>825</v>
      </c>
      <c r="F983" s="24"/>
      <c r="G983" s="24"/>
      <c r="I983" s="24"/>
      <c r="J983" s="93"/>
    </row>
    <row r="984" spans="1:17" s="26" customFormat="1" x14ac:dyDescent="0.25">
      <c r="A984" s="23" t="s">
        <v>1422</v>
      </c>
      <c r="B984" s="53" t="s">
        <v>362</v>
      </c>
      <c r="C984" s="23" t="s">
        <v>50</v>
      </c>
      <c r="D984" s="21" t="s">
        <v>50</v>
      </c>
      <c r="E984" s="127">
        <v>1900</v>
      </c>
      <c r="F984" s="31"/>
      <c r="G984" s="184"/>
      <c r="H984" s="184"/>
      <c r="I984" s="30"/>
      <c r="J984" s="95"/>
    </row>
    <row r="985" spans="1:17" s="26" customFormat="1" x14ac:dyDescent="0.25">
      <c r="A985" s="23" t="s">
        <v>1423</v>
      </c>
      <c r="B985" s="53" t="s">
        <v>363</v>
      </c>
      <c r="C985" s="23" t="s">
        <v>50</v>
      </c>
      <c r="D985" s="21" t="s">
        <v>50</v>
      </c>
      <c r="E985" s="127">
        <v>2600</v>
      </c>
      <c r="F985" s="31"/>
      <c r="G985" s="184"/>
      <c r="H985" s="184"/>
      <c r="I985" s="30"/>
      <c r="J985" s="95"/>
    </row>
    <row r="986" spans="1:17" s="26" customFormat="1" x14ac:dyDescent="0.25">
      <c r="A986" s="23" t="s">
        <v>1424</v>
      </c>
      <c r="B986" s="53" t="s">
        <v>364</v>
      </c>
      <c r="C986" s="23" t="s">
        <v>50</v>
      </c>
      <c r="D986" s="21" t="s">
        <v>50</v>
      </c>
      <c r="E986" s="127">
        <v>1900</v>
      </c>
      <c r="F986" s="31"/>
      <c r="G986" s="184"/>
      <c r="H986" s="184"/>
      <c r="I986" s="30"/>
      <c r="J986" s="95"/>
    </row>
    <row r="987" spans="1:17" s="20" customFormat="1" x14ac:dyDescent="0.25">
      <c r="A987" s="23" t="s">
        <v>1425</v>
      </c>
      <c r="B987" s="53" t="s">
        <v>365</v>
      </c>
      <c r="C987" s="23" t="s">
        <v>50</v>
      </c>
      <c r="D987" s="21" t="s">
        <v>50</v>
      </c>
      <c r="E987" s="127">
        <v>2950</v>
      </c>
      <c r="F987" s="31"/>
      <c r="G987" s="184"/>
      <c r="H987" s="184"/>
      <c r="I987" s="30"/>
      <c r="J987" s="95"/>
      <c r="K987" s="26"/>
      <c r="L987" s="26"/>
      <c r="M987" s="26"/>
      <c r="N987" s="26"/>
      <c r="O987" s="26"/>
    </row>
    <row r="988" spans="1:17" s="20" customFormat="1" x14ac:dyDescent="0.25">
      <c r="A988" s="23" t="s">
        <v>1426</v>
      </c>
      <c r="B988" s="53" t="s">
        <v>485</v>
      </c>
      <c r="C988" s="23" t="s">
        <v>50</v>
      </c>
      <c r="D988" s="21" t="s">
        <v>50</v>
      </c>
      <c r="E988" s="127">
        <v>3625</v>
      </c>
      <c r="F988" s="31"/>
      <c r="G988" s="184"/>
      <c r="H988" s="184"/>
      <c r="I988" s="30"/>
      <c r="J988" s="95"/>
      <c r="K988" s="26"/>
      <c r="L988" s="26"/>
      <c r="M988" s="26"/>
      <c r="N988" s="26"/>
      <c r="O988" s="26"/>
    </row>
    <row r="989" spans="1:17" s="26" customFormat="1" x14ac:dyDescent="0.25">
      <c r="A989" s="23" t="s">
        <v>1427</v>
      </c>
      <c r="B989" s="53" t="s">
        <v>429</v>
      </c>
      <c r="C989" s="23" t="s">
        <v>46</v>
      </c>
      <c r="D989" s="21" t="s">
        <v>46</v>
      </c>
      <c r="E989" s="105">
        <v>6440</v>
      </c>
      <c r="F989" s="24"/>
      <c r="G989" s="24"/>
      <c r="H989" s="30"/>
      <c r="I989" s="95"/>
      <c r="J989" s="95"/>
    </row>
    <row r="990" spans="1:17" s="20" customFormat="1" x14ac:dyDescent="0.25">
      <c r="A990" s="23" t="s">
        <v>1428</v>
      </c>
      <c r="B990" s="53" t="s">
        <v>414</v>
      </c>
      <c r="C990" s="23" t="s">
        <v>46</v>
      </c>
      <c r="D990" s="21" t="s">
        <v>46</v>
      </c>
      <c r="E990" s="105">
        <v>2800</v>
      </c>
      <c r="F990" s="24"/>
      <c r="G990" s="24"/>
      <c r="H990" s="30"/>
      <c r="I990" s="95"/>
      <c r="J990" s="95"/>
      <c r="K990" s="26"/>
      <c r="L990" s="26"/>
      <c r="M990" s="26"/>
      <c r="N990" s="26"/>
      <c r="O990" s="26"/>
    </row>
    <row r="991" spans="1:17" s="22" customFormat="1" x14ac:dyDescent="0.25">
      <c r="A991" s="23" t="s">
        <v>1429</v>
      </c>
      <c r="B991" s="53" t="s">
        <v>415</v>
      </c>
      <c r="C991" s="23" t="s">
        <v>46</v>
      </c>
      <c r="D991" s="21" t="s">
        <v>46</v>
      </c>
      <c r="E991" s="105">
        <v>2800</v>
      </c>
      <c r="F991" s="24"/>
      <c r="G991" s="24"/>
      <c r="H991" s="30"/>
      <c r="I991" s="95"/>
      <c r="J991" s="95"/>
      <c r="K991" s="26"/>
      <c r="L991" s="26"/>
      <c r="M991" s="26"/>
      <c r="N991" s="26"/>
      <c r="O991" s="26"/>
      <c r="P991" s="20"/>
      <c r="Q991" s="20"/>
    </row>
    <row r="992" spans="1:17" s="22" customFormat="1" x14ac:dyDescent="0.25">
      <c r="A992" s="23" t="s">
        <v>1430</v>
      </c>
      <c r="B992" s="53" t="s">
        <v>590</v>
      </c>
      <c r="C992" s="23" t="s">
        <v>116</v>
      </c>
      <c r="D992" s="21" t="s">
        <v>356</v>
      </c>
      <c r="E992" s="105">
        <v>1040</v>
      </c>
      <c r="F992" s="24"/>
      <c r="G992" s="24"/>
      <c r="H992" s="30"/>
      <c r="I992" s="95"/>
      <c r="J992" s="95"/>
      <c r="K992" s="26"/>
      <c r="L992" s="26"/>
      <c r="M992" s="26"/>
      <c r="N992" s="26"/>
      <c r="O992" s="26"/>
      <c r="P992" s="20"/>
      <c r="Q992" s="20"/>
    </row>
    <row r="993" spans="1:17" s="22" customFormat="1" x14ac:dyDescent="0.25">
      <c r="A993" s="23" t="s">
        <v>1431</v>
      </c>
      <c r="B993" s="53" t="s">
        <v>1092</v>
      </c>
      <c r="C993" s="23" t="s">
        <v>39</v>
      </c>
      <c r="D993" s="21" t="s">
        <v>39</v>
      </c>
      <c r="E993" s="123">
        <v>1800</v>
      </c>
      <c r="F993" s="75"/>
      <c r="G993" s="75"/>
      <c r="H993" s="75"/>
      <c r="I993" s="118"/>
      <c r="J993" s="93"/>
      <c r="K993" s="26"/>
      <c r="L993" s="26"/>
      <c r="M993" s="26"/>
      <c r="N993" s="26"/>
      <c r="O993" s="26"/>
      <c r="P993" s="20"/>
      <c r="Q993" s="20"/>
    </row>
    <row r="994" spans="1:17" s="22" customFormat="1" x14ac:dyDescent="0.25">
      <c r="A994" s="23" t="s">
        <v>1432</v>
      </c>
      <c r="B994" s="53" t="s">
        <v>1093</v>
      </c>
      <c r="C994" s="23" t="s">
        <v>39</v>
      </c>
      <c r="D994" s="21" t="s">
        <v>39</v>
      </c>
      <c r="E994" s="58">
        <v>600</v>
      </c>
      <c r="F994" s="75"/>
      <c r="G994" s="75"/>
      <c r="H994" s="75"/>
      <c r="I994" s="118"/>
      <c r="J994" s="93"/>
      <c r="K994" s="26"/>
      <c r="L994" s="26"/>
      <c r="M994" s="26"/>
      <c r="N994" s="26"/>
      <c r="O994" s="26"/>
      <c r="P994" s="20"/>
      <c r="Q994" s="20"/>
    </row>
    <row r="995" spans="1:17" s="22" customFormat="1" x14ac:dyDescent="0.25">
      <c r="A995" s="23" t="s">
        <v>1433</v>
      </c>
      <c r="B995" s="53" t="s">
        <v>1094</v>
      </c>
      <c r="C995" s="23" t="s">
        <v>39</v>
      </c>
      <c r="D995" s="21" t="s">
        <v>39</v>
      </c>
      <c r="E995" s="58">
        <v>600</v>
      </c>
      <c r="F995" s="75"/>
      <c r="G995" s="75"/>
      <c r="H995" s="75"/>
      <c r="I995" s="118"/>
      <c r="J995" s="93"/>
      <c r="K995" s="26"/>
      <c r="L995" s="26"/>
      <c r="M995" s="26"/>
      <c r="N995" s="26"/>
      <c r="O995" s="26"/>
      <c r="P995" s="20"/>
      <c r="Q995" s="20"/>
    </row>
    <row r="996" spans="1:17" s="22" customFormat="1" x14ac:dyDescent="0.25">
      <c r="A996" s="23" t="s">
        <v>1434</v>
      </c>
      <c r="B996" s="53" t="s">
        <v>1095</v>
      </c>
      <c r="C996" s="23" t="s">
        <v>39</v>
      </c>
      <c r="D996" s="21" t="s">
        <v>39</v>
      </c>
      <c r="E996" s="58">
        <v>600</v>
      </c>
      <c r="F996" s="75"/>
      <c r="G996" s="75"/>
      <c r="H996" s="75"/>
      <c r="I996" s="118"/>
      <c r="J996" s="93"/>
      <c r="K996" s="26"/>
      <c r="L996" s="26"/>
    </row>
    <row r="997" spans="1:17" s="22" customFormat="1" x14ac:dyDescent="0.25">
      <c r="A997" s="23" t="s">
        <v>1435</v>
      </c>
      <c r="B997" s="53" t="s">
        <v>1096</v>
      </c>
      <c r="C997" s="23" t="s">
        <v>39</v>
      </c>
      <c r="D997" s="21" t="s">
        <v>39</v>
      </c>
      <c r="E997" s="58">
        <v>200</v>
      </c>
      <c r="F997" s="75"/>
      <c r="G997" s="75"/>
      <c r="H997" s="75"/>
      <c r="I997" s="118"/>
      <c r="J997" s="93"/>
      <c r="K997" s="26"/>
      <c r="L997" s="26"/>
    </row>
    <row r="998" spans="1:17" s="22" customFormat="1" x14ac:dyDescent="0.25">
      <c r="A998" s="23"/>
      <c r="B998" s="55"/>
      <c r="C998" s="27"/>
      <c r="D998" s="42"/>
      <c r="E998" s="183"/>
      <c r="F998" s="75"/>
      <c r="G998" s="75"/>
      <c r="H998" s="75"/>
      <c r="I998" s="118"/>
      <c r="J998" s="93"/>
      <c r="K998" s="26"/>
      <c r="L998" s="26"/>
    </row>
    <row r="999" spans="1:17" s="5" customFormat="1" x14ac:dyDescent="0.25">
      <c r="A999" s="16" t="s">
        <v>1436</v>
      </c>
      <c r="B999" s="48" t="s">
        <v>412</v>
      </c>
      <c r="C999" s="49"/>
      <c r="D999" s="50"/>
      <c r="E999" s="51"/>
      <c r="F999" s="137" t="s">
        <v>1257</v>
      </c>
      <c r="G999" s="126" t="s">
        <v>719</v>
      </c>
      <c r="H999" s="126" t="s">
        <v>605</v>
      </c>
      <c r="I999" s="75"/>
      <c r="J999" s="93"/>
      <c r="K999" s="26"/>
      <c r="L999" s="26"/>
      <c r="M999" s="117"/>
      <c r="N999" s="117"/>
      <c r="O999" s="117"/>
    </row>
    <row r="1000" spans="1:17" s="20" customFormat="1" x14ac:dyDescent="0.25">
      <c r="A1000" s="23" t="s">
        <v>1437</v>
      </c>
      <c r="B1000" s="12" t="s">
        <v>1252</v>
      </c>
      <c r="C1000" s="23" t="s">
        <v>46</v>
      </c>
      <c r="D1000" s="21" t="s">
        <v>46</v>
      </c>
      <c r="E1000" s="127">
        <f>+F1000*H1000</f>
        <v>1320</v>
      </c>
      <c r="F1000" s="30">
        <v>220</v>
      </c>
      <c r="G1000" s="30"/>
      <c r="H1000" s="185">
        <v>6</v>
      </c>
      <c r="I1000" s="75"/>
      <c r="J1000" s="93"/>
      <c r="K1000" s="26"/>
      <c r="L1000" s="26"/>
      <c r="M1000" s="26"/>
      <c r="N1000" s="26"/>
      <c r="O1000" s="26"/>
    </row>
    <row r="1001" spans="1:17" s="20" customFormat="1" x14ac:dyDescent="0.25">
      <c r="A1001" s="23" t="s">
        <v>1438</v>
      </c>
      <c r="B1001" s="12" t="s">
        <v>1253</v>
      </c>
      <c r="C1001" s="23" t="s">
        <v>46</v>
      </c>
      <c r="D1001" s="21" t="s">
        <v>46</v>
      </c>
      <c r="E1001" s="127">
        <f t="shared" ref="E1001:E1003" si="152">+F1001*H1001</f>
        <v>2075</v>
      </c>
      <c r="F1001" s="30">
        <v>415</v>
      </c>
      <c r="G1001" s="30"/>
      <c r="H1001" s="185">
        <v>5</v>
      </c>
      <c r="I1001" s="75"/>
      <c r="J1001" s="93"/>
      <c r="K1001" s="26"/>
      <c r="L1001" s="26"/>
      <c r="M1001" s="26"/>
      <c r="N1001" s="26"/>
      <c r="O1001" s="26"/>
    </row>
    <row r="1002" spans="1:17" s="20" customFormat="1" x14ac:dyDescent="0.25">
      <c r="A1002" s="23" t="s">
        <v>1439</v>
      </c>
      <c r="B1002" s="12" t="s">
        <v>1254</v>
      </c>
      <c r="C1002" s="23" t="s">
        <v>46</v>
      </c>
      <c r="D1002" s="21" t="s">
        <v>46</v>
      </c>
      <c r="E1002" s="127">
        <f t="shared" si="152"/>
        <v>2075</v>
      </c>
      <c r="F1002" s="30">
        <v>415</v>
      </c>
      <c r="G1002" s="30"/>
      <c r="H1002" s="185">
        <v>5</v>
      </c>
      <c r="I1002" s="75"/>
      <c r="J1002" s="93"/>
      <c r="K1002" s="26"/>
      <c r="L1002" s="26"/>
      <c r="M1002" s="26"/>
      <c r="N1002" s="26"/>
      <c r="O1002" s="26"/>
    </row>
    <row r="1003" spans="1:17" s="20" customFormat="1" x14ac:dyDescent="0.25">
      <c r="A1003" s="23" t="s">
        <v>1440</v>
      </c>
      <c r="B1003" s="12" t="s">
        <v>1255</v>
      </c>
      <c r="C1003" s="23" t="s">
        <v>27</v>
      </c>
      <c r="D1003" s="21" t="s">
        <v>27</v>
      </c>
      <c r="E1003" s="127">
        <f t="shared" si="152"/>
        <v>400</v>
      </c>
      <c r="F1003" s="30">
        <v>400</v>
      </c>
      <c r="G1003" s="30"/>
      <c r="H1003" s="185">
        <v>1</v>
      </c>
      <c r="I1003" s="75"/>
      <c r="J1003" s="93"/>
      <c r="K1003" s="26"/>
      <c r="L1003" s="26"/>
      <c r="M1003" s="26"/>
      <c r="N1003" s="26"/>
      <c r="O1003" s="26"/>
    </row>
    <row r="1004" spans="1:17" s="20" customFormat="1" x14ac:dyDescent="0.25">
      <c r="A1004" s="23" t="s">
        <v>1441</v>
      </c>
      <c r="B1004" s="12" t="s">
        <v>1256</v>
      </c>
      <c r="C1004" s="23" t="s">
        <v>27</v>
      </c>
      <c r="D1004" s="21" t="s">
        <v>27</v>
      </c>
      <c r="E1004" s="186"/>
      <c r="F1004" s="79"/>
      <c r="G1004" s="30">
        <v>2200</v>
      </c>
      <c r="H1004" s="185">
        <v>1</v>
      </c>
      <c r="I1004" s="75"/>
      <c r="J1004" s="93"/>
      <c r="K1004" s="26"/>
      <c r="L1004" s="26"/>
      <c r="M1004" s="26"/>
      <c r="N1004" s="26"/>
      <c r="O1004" s="26"/>
    </row>
    <row r="1005" spans="1:17" s="22" customFormat="1" x14ac:dyDescent="0.25">
      <c r="A1005" s="23"/>
      <c r="B1005" s="12"/>
      <c r="C1005" s="23"/>
      <c r="D1005" s="21"/>
      <c r="E1005" s="25"/>
      <c r="F1005" s="75"/>
      <c r="G1005" s="75"/>
      <c r="H1005" s="75"/>
      <c r="I1005" s="75"/>
      <c r="J1005" s="93"/>
      <c r="K1005" s="26"/>
      <c r="L1005" s="26"/>
      <c r="M1005" s="26"/>
      <c r="N1005" s="26"/>
      <c r="O1005" s="26"/>
      <c r="P1005" s="20"/>
      <c r="Q1005" s="20"/>
    </row>
    <row r="1006" spans="1:17" s="22" customFormat="1" x14ac:dyDescent="0.25">
      <c r="A1006" s="23"/>
      <c r="B1006" s="12"/>
      <c r="C1006" s="23"/>
      <c r="D1006" s="21"/>
      <c r="E1006" s="25"/>
      <c r="F1006" s="75"/>
      <c r="G1006" s="75"/>
      <c r="H1006" s="75"/>
      <c r="I1006" s="75"/>
      <c r="J1006" s="93"/>
      <c r="K1006" s="26"/>
      <c r="L1006" s="26"/>
      <c r="M1006" s="26"/>
      <c r="N1006" s="26"/>
      <c r="O1006" s="26"/>
      <c r="P1006" s="20"/>
      <c r="Q1006" s="20"/>
    </row>
    <row r="1007" spans="1:17" s="22" customFormat="1" x14ac:dyDescent="0.25">
      <c r="A1007" s="23"/>
      <c r="B1007" s="12"/>
      <c r="C1007" s="23"/>
      <c r="D1007" s="21"/>
      <c r="E1007" s="25"/>
      <c r="F1007" s="75"/>
      <c r="G1007" s="75"/>
      <c r="H1007" s="75"/>
      <c r="I1007" s="75"/>
      <c r="J1007" s="93"/>
      <c r="K1007" s="26"/>
      <c r="L1007" s="26"/>
      <c r="M1007" s="26"/>
      <c r="N1007" s="26"/>
      <c r="O1007" s="26"/>
      <c r="P1007" s="20"/>
      <c r="Q1007" s="20"/>
    </row>
    <row r="1008" spans="1:17" s="22" customFormat="1" x14ac:dyDescent="0.25">
      <c r="A1008" s="23"/>
      <c r="B1008" s="12"/>
      <c r="C1008" s="23"/>
      <c r="D1008" s="21"/>
      <c r="E1008" s="25"/>
      <c r="F1008" s="75"/>
      <c r="G1008" s="75"/>
      <c r="H1008" s="75"/>
      <c r="I1008" s="75"/>
      <c r="J1008" s="93"/>
      <c r="K1008" s="26"/>
      <c r="L1008" s="26"/>
      <c r="M1008" s="26"/>
      <c r="N1008" s="26"/>
      <c r="O1008" s="26"/>
      <c r="P1008" s="20"/>
      <c r="Q1008" s="20"/>
    </row>
    <row r="1009" spans="1:17" s="22" customFormat="1" x14ac:dyDescent="0.25">
      <c r="A1009" s="23"/>
      <c r="B1009" s="12"/>
      <c r="C1009" s="23"/>
      <c r="D1009" s="21"/>
      <c r="E1009" s="25"/>
      <c r="F1009" s="75"/>
      <c r="G1009" s="75"/>
      <c r="H1009" s="75"/>
      <c r="I1009" s="75"/>
      <c r="J1009" s="93"/>
      <c r="K1009" s="26"/>
      <c r="L1009" s="26"/>
      <c r="M1009" s="26"/>
      <c r="N1009" s="26"/>
      <c r="O1009" s="26"/>
      <c r="P1009" s="20"/>
      <c r="Q1009" s="20"/>
    </row>
    <row r="1010" spans="1:17" s="22" customFormat="1" x14ac:dyDescent="0.25">
      <c r="A1010" s="23"/>
      <c r="B1010" s="12"/>
      <c r="C1010" s="23"/>
      <c r="D1010" s="21"/>
      <c r="E1010" s="25"/>
      <c r="F1010" s="75"/>
      <c r="G1010" s="75"/>
      <c r="H1010" s="75"/>
      <c r="I1010" s="75"/>
      <c r="J1010" s="93"/>
      <c r="K1010" s="26"/>
      <c r="L1010" s="26"/>
      <c r="M1010" s="26"/>
      <c r="N1010" s="26"/>
      <c r="O1010" s="26"/>
      <c r="P1010" s="20"/>
      <c r="Q1010" s="20"/>
    </row>
    <row r="1011" spans="1:17" s="22" customFormat="1" x14ac:dyDescent="0.25">
      <c r="A1011" s="23"/>
      <c r="B1011" s="12"/>
      <c r="C1011" s="23"/>
      <c r="D1011" s="21"/>
      <c r="E1011" s="25"/>
      <c r="F1011" s="75"/>
      <c r="G1011" s="75"/>
      <c r="H1011" s="75"/>
      <c r="I1011" s="75"/>
      <c r="J1011" s="93"/>
      <c r="K1011" s="26"/>
      <c r="L1011" s="26"/>
      <c r="M1011" s="26"/>
      <c r="N1011" s="26"/>
      <c r="O1011" s="26"/>
      <c r="P1011" s="20"/>
      <c r="Q1011" s="20"/>
    </row>
    <row r="1012" spans="1:17" s="22" customFormat="1" x14ac:dyDescent="0.25">
      <c r="A1012" s="23"/>
      <c r="B1012" s="12"/>
      <c r="C1012" s="23"/>
      <c r="D1012" s="21"/>
      <c r="E1012" s="25"/>
      <c r="F1012" s="75"/>
      <c r="G1012" s="75"/>
      <c r="H1012" s="75"/>
      <c r="I1012" s="75"/>
      <c r="J1012" s="93"/>
      <c r="K1012" s="26"/>
      <c r="L1012" s="26"/>
      <c r="M1012" s="26"/>
      <c r="N1012" s="26"/>
      <c r="O1012" s="26"/>
      <c r="P1012" s="20"/>
      <c r="Q1012" s="20"/>
    </row>
    <row r="1013" spans="1:17" s="22" customFormat="1" x14ac:dyDescent="0.25">
      <c r="A1013" s="23"/>
      <c r="B1013" s="12"/>
      <c r="C1013" s="23"/>
      <c r="D1013" s="21"/>
      <c r="E1013" s="25"/>
      <c r="F1013" s="75"/>
      <c r="G1013" s="75"/>
      <c r="H1013" s="75"/>
      <c r="I1013" s="75"/>
      <c r="J1013" s="93"/>
      <c r="K1013" s="26"/>
      <c r="L1013" s="26"/>
      <c r="M1013" s="26"/>
      <c r="N1013" s="26"/>
      <c r="O1013" s="26"/>
      <c r="P1013" s="20"/>
      <c r="Q1013" s="20"/>
    </row>
    <row r="1014" spans="1:17" s="22" customFormat="1" x14ac:dyDescent="0.25">
      <c r="A1014" s="23"/>
      <c r="B1014" s="12"/>
      <c r="C1014" s="23"/>
      <c r="D1014" s="21"/>
      <c r="E1014" s="25"/>
      <c r="F1014" s="75"/>
      <c r="G1014" s="75"/>
      <c r="H1014" s="75"/>
      <c r="I1014" s="75"/>
      <c r="J1014" s="93"/>
      <c r="K1014" s="26"/>
      <c r="L1014" s="26"/>
      <c r="M1014" s="26"/>
      <c r="N1014" s="26"/>
      <c r="O1014" s="26"/>
      <c r="P1014" s="20"/>
      <c r="Q1014" s="20"/>
    </row>
    <row r="1015" spans="1:17" s="22" customFormat="1" x14ac:dyDescent="0.25">
      <c r="A1015" s="23"/>
      <c r="B1015" s="12"/>
      <c r="C1015" s="23"/>
      <c r="D1015" s="21"/>
      <c r="E1015" s="25"/>
      <c r="F1015" s="75"/>
      <c r="G1015" s="75"/>
      <c r="H1015" s="75"/>
      <c r="I1015" s="75"/>
      <c r="J1015" s="93"/>
      <c r="K1015" s="26"/>
      <c r="L1015" s="26"/>
      <c r="M1015" s="26"/>
      <c r="N1015" s="26"/>
      <c r="O1015" s="26"/>
      <c r="P1015" s="20"/>
      <c r="Q1015" s="20"/>
    </row>
    <row r="1016" spans="1:17" s="22" customFormat="1" x14ac:dyDescent="0.25">
      <c r="A1016" s="23"/>
      <c r="B1016" s="12"/>
      <c r="C1016" s="23"/>
      <c r="D1016" s="21"/>
      <c r="E1016" s="25"/>
      <c r="F1016" s="75"/>
      <c r="G1016" s="75"/>
      <c r="H1016" s="75"/>
      <c r="I1016" s="75"/>
      <c r="J1016" s="93"/>
      <c r="K1016" s="26"/>
      <c r="L1016" s="26"/>
      <c r="M1016" s="26"/>
      <c r="N1016" s="26"/>
      <c r="O1016" s="26"/>
      <c r="P1016" s="20"/>
      <c r="Q1016" s="20"/>
    </row>
    <row r="1017" spans="1:17" s="22" customFormat="1" x14ac:dyDescent="0.25">
      <c r="A1017" s="23"/>
      <c r="B1017" s="12"/>
      <c r="C1017" s="23"/>
      <c r="D1017" s="21"/>
      <c r="E1017" s="25"/>
      <c r="F1017" s="75"/>
      <c r="G1017" s="75"/>
      <c r="H1017" s="75"/>
      <c r="I1017" s="75"/>
      <c r="J1017" s="93"/>
      <c r="K1017" s="26"/>
      <c r="L1017" s="26"/>
      <c r="M1017" s="26"/>
      <c r="N1017" s="26"/>
      <c r="O1017" s="26"/>
      <c r="P1017" s="20"/>
      <c r="Q1017" s="20"/>
    </row>
    <row r="1018" spans="1:17" s="22" customFormat="1" x14ac:dyDescent="0.25">
      <c r="A1018" s="23"/>
      <c r="B1018" s="12"/>
      <c r="C1018" s="23"/>
      <c r="D1018" s="21"/>
      <c r="E1018" s="25"/>
      <c r="F1018" s="75"/>
      <c r="G1018" s="75"/>
      <c r="H1018" s="75"/>
      <c r="I1018" s="75"/>
      <c r="J1018" s="93"/>
      <c r="K1018" s="26"/>
      <c r="L1018" s="26"/>
      <c r="M1018" s="26"/>
      <c r="N1018" s="26"/>
      <c r="O1018" s="26"/>
      <c r="P1018" s="20"/>
      <c r="Q1018" s="20"/>
    </row>
    <row r="1019" spans="1:17" s="22" customFormat="1" x14ac:dyDescent="0.25">
      <c r="A1019" s="23"/>
      <c r="B1019" s="12"/>
      <c r="C1019" s="23"/>
      <c r="D1019" s="21"/>
      <c r="E1019" s="25"/>
      <c r="F1019" s="75"/>
      <c r="G1019" s="75"/>
      <c r="H1019" s="75"/>
      <c r="I1019" s="75"/>
      <c r="J1019" s="93"/>
      <c r="K1019" s="26"/>
      <c r="L1019" s="26"/>
      <c r="M1019" s="26"/>
      <c r="N1019" s="26"/>
      <c r="O1019" s="26"/>
      <c r="P1019" s="20"/>
      <c r="Q1019" s="20"/>
    </row>
    <row r="1020" spans="1:17" s="22" customFormat="1" x14ac:dyDescent="0.25">
      <c r="A1020" s="23"/>
      <c r="B1020" s="12"/>
      <c r="C1020" s="23"/>
      <c r="D1020" s="21"/>
      <c r="E1020" s="25"/>
      <c r="F1020" s="75"/>
      <c r="G1020" s="75"/>
      <c r="H1020" s="75"/>
      <c r="I1020" s="75"/>
      <c r="J1020" s="93"/>
      <c r="K1020" s="26"/>
      <c r="L1020" s="26"/>
      <c r="M1020" s="26"/>
      <c r="N1020" s="26"/>
      <c r="O1020" s="26"/>
      <c r="P1020" s="20"/>
      <c r="Q1020" s="20"/>
    </row>
    <row r="1021" spans="1:17" x14ac:dyDescent="0.25">
      <c r="A1021" s="23"/>
      <c r="B1021" s="12"/>
      <c r="C1021" s="23"/>
      <c r="D1021" s="21"/>
      <c r="E1021" s="25"/>
    </row>
    <row r="1022" spans="1:17" x14ac:dyDescent="0.25">
      <c r="A1022" s="23"/>
      <c r="B1022" s="12"/>
      <c r="C1022" s="23"/>
      <c r="D1022" s="21"/>
      <c r="E1022" s="25"/>
    </row>
    <row r="1023" spans="1:17" x14ac:dyDescent="0.25">
      <c r="A1023" s="23"/>
      <c r="B1023" s="12"/>
      <c r="C1023" s="23"/>
      <c r="D1023" s="21"/>
      <c r="E1023" s="25"/>
    </row>
  </sheetData>
  <mergeCells count="51">
    <mergeCell ref="I44:L44"/>
    <mergeCell ref="M44:P44"/>
    <mergeCell ref="E690:F690"/>
    <mergeCell ref="E660:F660"/>
    <mergeCell ref="E672:F672"/>
    <mergeCell ref="E661:F661"/>
    <mergeCell ref="E27:F27"/>
    <mergeCell ref="E720:F720"/>
    <mergeCell ref="E721:F721"/>
    <mergeCell ref="A1:E1"/>
    <mergeCell ref="E4:F4"/>
    <mergeCell ref="B12:F12"/>
    <mergeCell ref="B7:F7"/>
    <mergeCell ref="D22:F22"/>
    <mergeCell ref="E717:F717"/>
    <mergeCell ref="E701:F701"/>
    <mergeCell ref="E698:F698"/>
    <mergeCell ref="E695:F695"/>
    <mergeCell ref="E694:F694"/>
    <mergeCell ref="E44:H44"/>
    <mergeCell ref="E741:F741"/>
    <mergeCell ref="E745:F745"/>
    <mergeCell ref="E746:F746"/>
    <mergeCell ref="E756:F756"/>
    <mergeCell ref="E761:F761"/>
    <mergeCell ref="E765:F765"/>
    <mergeCell ref="E769:F769"/>
    <mergeCell ref="E770:F770"/>
    <mergeCell ref="E780:F780"/>
    <mergeCell ref="E781:F781"/>
    <mergeCell ref="E773:F773"/>
    <mergeCell ref="E776:F776"/>
    <mergeCell ref="E784:F784"/>
    <mergeCell ref="E789:F789"/>
    <mergeCell ref="E797:F797"/>
    <mergeCell ref="E798:F798"/>
    <mergeCell ref="E802:F802"/>
    <mergeCell ref="E806:F806"/>
    <mergeCell ref="E810:F810"/>
    <mergeCell ref="E815:F815"/>
    <mergeCell ref="E839:F839"/>
    <mergeCell ref="E847:F847"/>
    <mergeCell ref="E865:F865"/>
    <mergeCell ref="E871:F871"/>
    <mergeCell ref="E876:F876"/>
    <mergeCell ref="E888:F888"/>
    <mergeCell ref="E848:F848"/>
    <mergeCell ref="E850:F850"/>
    <mergeCell ref="E855:F855"/>
    <mergeCell ref="E856:F856"/>
    <mergeCell ref="E860:F860"/>
  </mergeCells>
  <dataValidations count="2">
    <dataValidation type="list" operator="equal" allowBlank="1" sqref="B889:B890 B990:B991 B984:B988 B683:B689 B704 B893:B895">
      <formula1>"Si,No"</formula1>
      <formula2>0</formula2>
    </dataValidation>
    <dataValidation type="list" operator="equal" allowBlank="1" sqref="D766:D769 D133:D142 D881:D886 C882:D883 C880:D880 D862:D879 D787:D788 D837:D839 D983:D988 D999 D841:D846 D851:D855 D811:D815 D796:D797 D857 D780 C878:C880 D825 D823 D990:D991 D803:D805 D799:D801 D849 D653:D655 D95:D117 D694 D704 D8:D11 D659:D664 D119:D131 D160:D170 D71:D93 D146:D158 D487:D501 D442:D446 D464:D475 D461 D667:D692 D538:D564 D424:D427 D174:D184 D186:D192 D594:D622 D739:D740 D144 D730:D731 D728 D13:D21 D23:D26 D29:D44 D46:D69 D566:D592 D722:D726 D418:D419 D530:D536 D913:D981 D718:D720 D807:D809 D888:D911 C915 D742:D745 D625:D635 D638:D651">
      <formula1>"Bien,Servicio"</formula1>
      <formula2>0</formula2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ACADÉMICO</vt:lpstr>
      <vt:lpstr>ACADÉMICO!Área_de_impresión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Callupe Cervantes, Carlos Augusto</cp:lastModifiedBy>
  <cp:lastPrinted>2014-01-30T16:54:30Z</cp:lastPrinted>
  <dcterms:created xsi:type="dcterms:W3CDTF">2014-01-29T02:03:16Z</dcterms:created>
  <dcterms:modified xsi:type="dcterms:W3CDTF">2020-03-03T16:24:54Z</dcterms:modified>
</cp:coreProperties>
</file>